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4675" windowHeight="1204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list'!$F$5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Položky!$A$1:$G$589</definedName>
    <definedName name="_xlnm.Print_Area" localSheetId="1">Rekapitulace!$A$1:$I$46</definedName>
    <definedName name="PocetMJ">'Krycí list'!$G$8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587" i="3"/>
  <c r="BD587"/>
  <c r="BD589" s="1"/>
  <c r="H31" i="2" s="1"/>
  <c r="BC587" i="3"/>
  <c r="BC589" s="1"/>
  <c r="G31" i="2" s="1"/>
  <c r="BA587" i="3"/>
  <c r="G587"/>
  <c r="BB587" s="1"/>
  <c r="BB589" s="1"/>
  <c r="F31" i="2" s="1"/>
  <c r="B31"/>
  <c r="A31"/>
  <c r="BE589" i="3"/>
  <c r="I31" i="2" s="1"/>
  <c r="BA589" i="3"/>
  <c r="E31" i="2" s="1"/>
  <c r="C589" i="3"/>
  <c r="BE583"/>
  <c r="BD583"/>
  <c r="BD585" s="1"/>
  <c r="H30" i="2" s="1"/>
  <c r="BC583" i="3"/>
  <c r="BC585" s="1"/>
  <c r="G30" i="2" s="1"/>
  <c r="BA583" i="3"/>
  <c r="BA585" s="1"/>
  <c r="E30" i="2" s="1"/>
  <c r="G583" i="3"/>
  <c r="BB583" s="1"/>
  <c r="BB585" s="1"/>
  <c r="F30" i="2" s="1"/>
  <c r="B30"/>
  <c r="A30"/>
  <c r="BE585" i="3"/>
  <c r="I30" i="2" s="1"/>
  <c r="C585" i="3"/>
  <c r="BE578"/>
  <c r="BD578"/>
  <c r="BC578"/>
  <c r="BA578"/>
  <c r="G578"/>
  <c r="BB578" s="1"/>
  <c r="BE570"/>
  <c r="BD570"/>
  <c r="BC570"/>
  <c r="BA570"/>
  <c r="G570"/>
  <c r="BB570" s="1"/>
  <c r="BE568"/>
  <c r="BD568"/>
  <c r="BC568"/>
  <c r="BA568"/>
  <c r="G568"/>
  <c r="BB568" s="1"/>
  <c r="BE567"/>
  <c r="BD567"/>
  <c r="BC567"/>
  <c r="BA567"/>
  <c r="G567"/>
  <c r="BB567" s="1"/>
  <c r="BE565"/>
  <c r="BE581" s="1"/>
  <c r="I29" i="2" s="1"/>
  <c r="BD565" i="3"/>
  <c r="BC565"/>
  <c r="BA565"/>
  <c r="G565"/>
  <c r="BB565" s="1"/>
  <c r="B29" i="2"/>
  <c r="A29"/>
  <c r="BA581" i="3"/>
  <c r="E29" i="2" s="1"/>
  <c r="C581" i="3"/>
  <c r="BE562"/>
  <c r="BD562"/>
  <c r="BC562"/>
  <c r="BA562"/>
  <c r="G562"/>
  <c r="BB562" s="1"/>
  <c r="BE560"/>
  <c r="BD560"/>
  <c r="BC560"/>
  <c r="BA560"/>
  <c r="G560"/>
  <c r="BB560" s="1"/>
  <c r="BE558"/>
  <c r="BD558"/>
  <c r="BC558"/>
  <c r="BA558"/>
  <c r="G558"/>
  <c r="BB558" s="1"/>
  <c r="BE555"/>
  <c r="BD555"/>
  <c r="BC555"/>
  <c r="BA555"/>
  <c r="BA563" s="1"/>
  <c r="E28" i="2" s="1"/>
  <c r="G555" i="3"/>
  <c r="BB555" s="1"/>
  <c r="B28" i="2"/>
  <c r="A28"/>
  <c r="C563" i="3"/>
  <c r="BE552"/>
  <c r="BD552"/>
  <c r="BC552"/>
  <c r="BA552"/>
  <c r="G552"/>
  <c r="BB552" s="1"/>
  <c r="BE549"/>
  <c r="BD549"/>
  <c r="BC549"/>
  <c r="BA549"/>
  <c r="G549"/>
  <c r="BB549" s="1"/>
  <c r="BE547"/>
  <c r="BD547"/>
  <c r="BC547"/>
  <c r="BA547"/>
  <c r="G547"/>
  <c r="BB547" s="1"/>
  <c r="BE545"/>
  <c r="BD545"/>
  <c r="BC545"/>
  <c r="BA545"/>
  <c r="G545"/>
  <c r="BB545" s="1"/>
  <c r="BE543"/>
  <c r="BD543"/>
  <c r="BC543"/>
  <c r="BA543"/>
  <c r="G543"/>
  <c r="BB543" s="1"/>
  <c r="BE542"/>
  <c r="BD542"/>
  <c r="BC542"/>
  <c r="BA542"/>
  <c r="G542"/>
  <c r="BB542" s="1"/>
  <c r="BE541"/>
  <c r="BD541"/>
  <c r="BC541"/>
  <c r="BA541"/>
  <c r="G541"/>
  <c r="BB541" s="1"/>
  <c r="BE540"/>
  <c r="BD540"/>
  <c r="BC540"/>
  <c r="BA540"/>
  <c r="G540"/>
  <c r="BB540" s="1"/>
  <c r="BE535"/>
  <c r="BD535"/>
  <c r="BC535"/>
  <c r="BA535"/>
  <c r="G535"/>
  <c r="BB535" s="1"/>
  <c r="B27" i="2"/>
  <c r="A27"/>
  <c r="C553" i="3"/>
  <c r="BE532"/>
  <c r="BD532"/>
  <c r="BC532"/>
  <c r="BA532"/>
  <c r="G532"/>
  <c r="BB532" s="1"/>
  <c r="BE530"/>
  <c r="BD530"/>
  <c r="BC530"/>
  <c r="BA530"/>
  <c r="G530"/>
  <c r="BB530" s="1"/>
  <c r="BE528"/>
  <c r="BD528"/>
  <c r="BC528"/>
  <c r="BA528"/>
  <c r="G528"/>
  <c r="BB528" s="1"/>
  <c r="BE527"/>
  <c r="BD527"/>
  <c r="BC527"/>
  <c r="BA527"/>
  <c r="G527"/>
  <c r="BB527" s="1"/>
  <c r="BE525"/>
  <c r="BD525"/>
  <c r="BC525"/>
  <c r="BA525"/>
  <c r="G525"/>
  <c r="BB525" s="1"/>
  <c r="BE523"/>
  <c r="BD523"/>
  <c r="BC523"/>
  <c r="BA523"/>
  <c r="G523"/>
  <c r="BB523" s="1"/>
  <c r="B26" i="2"/>
  <c r="A26"/>
  <c r="C533" i="3"/>
  <c r="BE520"/>
  <c r="BD520"/>
  <c r="BC520"/>
  <c r="BA520"/>
  <c r="G520"/>
  <c r="BB520" s="1"/>
  <c r="BE518"/>
  <c r="BD518"/>
  <c r="BC518"/>
  <c r="BA518"/>
  <c r="G518"/>
  <c r="BB518" s="1"/>
  <c r="BE515"/>
  <c r="BE521" s="1"/>
  <c r="I25" i="2" s="1"/>
  <c r="BD515" i="3"/>
  <c r="BC515"/>
  <c r="BA515"/>
  <c r="G515"/>
  <c r="BB515" s="1"/>
  <c r="B25" i="2"/>
  <c r="A25"/>
  <c r="C521" i="3"/>
  <c r="BE512"/>
  <c r="BD512"/>
  <c r="BC512"/>
  <c r="BA512"/>
  <c r="G512"/>
  <c r="BB512" s="1"/>
  <c r="BE509"/>
  <c r="BD509"/>
  <c r="BC509"/>
  <c r="BA509"/>
  <c r="G509"/>
  <c r="BB509" s="1"/>
  <c r="BE507"/>
  <c r="BD507"/>
  <c r="BC507"/>
  <c r="BA507"/>
  <c r="G507"/>
  <c r="BB507" s="1"/>
  <c r="BE504"/>
  <c r="BD504"/>
  <c r="BC504"/>
  <c r="BA504"/>
  <c r="G504"/>
  <c r="BB504" s="1"/>
  <c r="BE502"/>
  <c r="BD502"/>
  <c r="BC502"/>
  <c r="BA502"/>
  <c r="G502"/>
  <c r="BB502" s="1"/>
  <c r="BE500"/>
  <c r="BD500"/>
  <c r="BC500"/>
  <c r="BA500"/>
  <c r="G500"/>
  <c r="BB500" s="1"/>
  <c r="BE498"/>
  <c r="BD498"/>
  <c r="BC498"/>
  <c r="BA498"/>
  <c r="G498"/>
  <c r="BB498" s="1"/>
  <c r="BE496"/>
  <c r="BD496"/>
  <c r="BC496"/>
  <c r="BA496"/>
  <c r="G496"/>
  <c r="BB496" s="1"/>
  <c r="BE493"/>
  <c r="BD493"/>
  <c r="BC493"/>
  <c r="BA493"/>
  <c r="G493"/>
  <c r="BB493" s="1"/>
  <c r="BE488"/>
  <c r="BD488"/>
  <c r="BC488"/>
  <c r="BA488"/>
  <c r="G488"/>
  <c r="BB488" s="1"/>
  <c r="B24" i="2"/>
  <c r="A24"/>
  <c r="C513" i="3"/>
  <c r="BE485"/>
  <c r="BD485"/>
  <c r="BC485"/>
  <c r="BA485"/>
  <c r="G485"/>
  <c r="BB485" s="1"/>
  <c r="BE483"/>
  <c r="BD483"/>
  <c r="BC483"/>
  <c r="BA483"/>
  <c r="G483"/>
  <c r="BB483" s="1"/>
  <c r="BE481"/>
  <c r="BD481"/>
  <c r="BC481"/>
  <c r="BA481"/>
  <c r="G481"/>
  <c r="BB481" s="1"/>
  <c r="BE480"/>
  <c r="BD480"/>
  <c r="BC480"/>
  <c r="BA480"/>
  <c r="G480"/>
  <c r="BB480" s="1"/>
  <c r="BE479"/>
  <c r="BD479"/>
  <c r="BC479"/>
  <c r="BA479"/>
  <c r="G479"/>
  <c r="BB479" s="1"/>
  <c r="BE478"/>
  <c r="BD478"/>
  <c r="BC478"/>
  <c r="BA478"/>
  <c r="G478"/>
  <c r="BB478" s="1"/>
  <c r="BE477"/>
  <c r="BD477"/>
  <c r="BC477"/>
  <c r="BA477"/>
  <c r="G477"/>
  <c r="BB477" s="1"/>
  <c r="BE476"/>
  <c r="BD476"/>
  <c r="BC476"/>
  <c r="BA476"/>
  <c r="G476"/>
  <c r="BB476" s="1"/>
  <c r="BE475"/>
  <c r="BD475"/>
  <c r="BC475"/>
  <c r="BA475"/>
  <c r="G475"/>
  <c r="BB475" s="1"/>
  <c r="BE474"/>
  <c r="BD474"/>
  <c r="BC474"/>
  <c r="BA474"/>
  <c r="G474"/>
  <c r="BB474" s="1"/>
  <c r="BE473"/>
  <c r="BD473"/>
  <c r="BC473"/>
  <c r="BA473"/>
  <c r="G473"/>
  <c r="BB473" s="1"/>
  <c r="BE472"/>
  <c r="BD472"/>
  <c r="BC472"/>
  <c r="BA472"/>
  <c r="G472"/>
  <c r="BB472" s="1"/>
  <c r="BE471"/>
  <c r="BD471"/>
  <c r="BC471"/>
  <c r="BA471"/>
  <c r="G471"/>
  <c r="BB471" s="1"/>
  <c r="BE470"/>
  <c r="BD470"/>
  <c r="BC470"/>
  <c r="BA470"/>
  <c r="G470"/>
  <c r="BB470" s="1"/>
  <c r="BE469"/>
  <c r="BD469"/>
  <c r="BC469"/>
  <c r="BA469"/>
  <c r="G469"/>
  <c r="BB469" s="1"/>
  <c r="BE468"/>
  <c r="BD468"/>
  <c r="BC468"/>
  <c r="BA468"/>
  <c r="G468"/>
  <c r="BB468" s="1"/>
  <c r="BE467"/>
  <c r="BD467"/>
  <c r="BC467"/>
  <c r="BA467"/>
  <c r="G467"/>
  <c r="BB467" s="1"/>
  <c r="BE466"/>
  <c r="BD466"/>
  <c r="BC466"/>
  <c r="BA466"/>
  <c r="G466"/>
  <c r="BB466" s="1"/>
  <c r="BE465"/>
  <c r="BD465"/>
  <c r="BC465"/>
  <c r="BA465"/>
  <c r="G465"/>
  <c r="BB465" s="1"/>
  <c r="BE464"/>
  <c r="BD464"/>
  <c r="BC464"/>
  <c r="BA464"/>
  <c r="G464"/>
  <c r="BB464" s="1"/>
  <c r="BE463"/>
  <c r="BD463"/>
  <c r="BC463"/>
  <c r="BA463"/>
  <c r="G463"/>
  <c r="BB463" s="1"/>
  <c r="BE462"/>
  <c r="BD462"/>
  <c r="BC462"/>
  <c r="BA462"/>
  <c r="G462"/>
  <c r="BB462" s="1"/>
  <c r="BE460"/>
  <c r="BD460"/>
  <c r="BC460"/>
  <c r="BA460"/>
  <c r="G460"/>
  <c r="BB460" s="1"/>
  <c r="BE459"/>
  <c r="BD459"/>
  <c r="BC459"/>
  <c r="BA459"/>
  <c r="G459"/>
  <c r="BB459" s="1"/>
  <c r="BE457"/>
  <c r="BD457"/>
  <c r="BC457"/>
  <c r="BA457"/>
  <c r="G457"/>
  <c r="BB457" s="1"/>
  <c r="BE456"/>
  <c r="BD456"/>
  <c r="BC456"/>
  <c r="BA456"/>
  <c r="G456"/>
  <c r="BB456" s="1"/>
  <c r="BE453"/>
  <c r="BD453"/>
  <c r="BC453"/>
  <c r="BA453"/>
  <c r="G453"/>
  <c r="BB453" s="1"/>
  <c r="BE451"/>
  <c r="BD451"/>
  <c r="BC451"/>
  <c r="BA451"/>
  <c r="G451"/>
  <c r="BB451" s="1"/>
  <c r="BE448"/>
  <c r="BD448"/>
  <c r="BC448"/>
  <c r="BA448"/>
  <c r="G448"/>
  <c r="BB448" s="1"/>
  <c r="BE445"/>
  <c r="BD445"/>
  <c r="BC445"/>
  <c r="BA445"/>
  <c r="G445"/>
  <c r="BB445" s="1"/>
  <c r="BE443"/>
  <c r="BD443"/>
  <c r="BC443"/>
  <c r="BA443"/>
  <c r="G443"/>
  <c r="BB443" s="1"/>
  <c r="B23" i="2"/>
  <c r="A23"/>
  <c r="C486" i="3"/>
  <c r="BE440"/>
  <c r="BD440"/>
  <c r="BC440"/>
  <c r="BA440"/>
  <c r="G440"/>
  <c r="BB440" s="1"/>
  <c r="BE439"/>
  <c r="BD439"/>
  <c r="BC439"/>
  <c r="BA439"/>
  <c r="G439"/>
  <c r="BB439" s="1"/>
  <c r="BE438"/>
  <c r="BD438"/>
  <c r="BC438"/>
  <c r="BA438"/>
  <c r="G438"/>
  <c r="BB438" s="1"/>
  <c r="BE437"/>
  <c r="BD437"/>
  <c r="BC437"/>
  <c r="BA437"/>
  <c r="G437"/>
  <c r="BB437" s="1"/>
  <c r="BE436"/>
  <c r="BD436"/>
  <c r="BC436"/>
  <c r="BA436"/>
  <c r="G436"/>
  <c r="BB436" s="1"/>
  <c r="BE435"/>
  <c r="BD435"/>
  <c r="BC435"/>
  <c r="BA435"/>
  <c r="G435"/>
  <c r="BB435" s="1"/>
  <c r="BE434"/>
  <c r="BD434"/>
  <c r="BC434"/>
  <c r="BA434"/>
  <c r="G434"/>
  <c r="BB434" s="1"/>
  <c r="BE432"/>
  <c r="BD432"/>
  <c r="BC432"/>
  <c r="BA432"/>
  <c r="G432"/>
  <c r="BB432" s="1"/>
  <c r="BE431"/>
  <c r="BD431"/>
  <c r="BC431"/>
  <c r="BA431"/>
  <c r="G431"/>
  <c r="BB431" s="1"/>
  <c r="BE430"/>
  <c r="BD430"/>
  <c r="BC430"/>
  <c r="BA430"/>
  <c r="G430"/>
  <c r="BB430" s="1"/>
  <c r="BE429"/>
  <c r="BD429"/>
  <c r="BC429"/>
  <c r="BA429"/>
  <c r="G429"/>
  <c r="BB429" s="1"/>
  <c r="BE428"/>
  <c r="BD428"/>
  <c r="BC428"/>
  <c r="BA428"/>
  <c r="G428"/>
  <c r="BB428" s="1"/>
  <c r="BE427"/>
  <c r="BD427"/>
  <c r="BC427"/>
  <c r="BA427"/>
  <c r="G427"/>
  <c r="BB427" s="1"/>
  <c r="BE426"/>
  <c r="BD426"/>
  <c r="BC426"/>
  <c r="BA426"/>
  <c r="G426"/>
  <c r="BB426" s="1"/>
  <c r="BE425"/>
  <c r="BD425"/>
  <c r="BC425"/>
  <c r="BA425"/>
  <c r="G425"/>
  <c r="BB425" s="1"/>
  <c r="BE424"/>
  <c r="BD424"/>
  <c r="BC424"/>
  <c r="BA424"/>
  <c r="G424"/>
  <c r="BB424" s="1"/>
  <c r="BE423"/>
  <c r="BD423"/>
  <c r="BC423"/>
  <c r="BA423"/>
  <c r="G423"/>
  <c r="BB423" s="1"/>
  <c r="BE422"/>
  <c r="BD422"/>
  <c r="BC422"/>
  <c r="BA422"/>
  <c r="G422"/>
  <c r="BB422" s="1"/>
  <c r="BE421"/>
  <c r="BD421"/>
  <c r="BC421"/>
  <c r="BA421"/>
  <c r="G421"/>
  <c r="BB421" s="1"/>
  <c r="BE420"/>
  <c r="BD420"/>
  <c r="BC420"/>
  <c r="BA420"/>
  <c r="G420"/>
  <c r="BB420" s="1"/>
  <c r="BE419"/>
  <c r="BD419"/>
  <c r="BC419"/>
  <c r="BA419"/>
  <c r="G419"/>
  <c r="BB419" s="1"/>
  <c r="BE418"/>
  <c r="BD418"/>
  <c r="BC418"/>
  <c r="BA418"/>
  <c r="G418"/>
  <c r="BB418" s="1"/>
  <c r="B22" i="2"/>
  <c r="A22"/>
  <c r="C441" i="3"/>
  <c r="BE415"/>
  <c r="BD415"/>
  <c r="BC415"/>
  <c r="BA415"/>
  <c r="G415"/>
  <c r="BB415" s="1"/>
  <c r="BE413"/>
  <c r="BD413"/>
  <c r="BC413"/>
  <c r="BA413"/>
  <c r="G413"/>
  <c r="BB413" s="1"/>
  <c r="BE411"/>
  <c r="BD411"/>
  <c r="BC411"/>
  <c r="BA411"/>
  <c r="G411"/>
  <c r="BB411" s="1"/>
  <c r="BE410"/>
  <c r="BD410"/>
  <c r="BC410"/>
  <c r="BA410"/>
  <c r="G410"/>
  <c r="BB410" s="1"/>
  <c r="BE409"/>
  <c r="BD409"/>
  <c r="BC409"/>
  <c r="BA409"/>
  <c r="G409"/>
  <c r="BB409" s="1"/>
  <c r="BE408"/>
  <c r="BD408"/>
  <c r="BC408"/>
  <c r="BA408"/>
  <c r="G408"/>
  <c r="BB408" s="1"/>
  <c r="BE407"/>
  <c r="BD407"/>
  <c r="BC407"/>
  <c r="BA407"/>
  <c r="G407"/>
  <c r="BB407" s="1"/>
  <c r="BE405"/>
  <c r="BD405"/>
  <c r="BC405"/>
  <c r="BA405"/>
  <c r="G405"/>
  <c r="BB405" s="1"/>
  <c r="BE404"/>
  <c r="BD404"/>
  <c r="BC404"/>
  <c r="BA404"/>
  <c r="G404"/>
  <c r="BB404" s="1"/>
  <c r="BE402"/>
  <c r="BD402"/>
  <c r="BC402"/>
  <c r="BA402"/>
  <c r="G402"/>
  <c r="BB402" s="1"/>
  <c r="BE400"/>
  <c r="BD400"/>
  <c r="BC400"/>
  <c r="BA400"/>
  <c r="G400"/>
  <c r="BB400" s="1"/>
  <c r="BE399"/>
  <c r="BE416" s="1"/>
  <c r="I21" i="2" s="1"/>
  <c r="BD399" i="3"/>
  <c r="BC399"/>
  <c r="BA399"/>
  <c r="G399"/>
  <c r="BB399" s="1"/>
  <c r="BE397"/>
  <c r="BD397"/>
  <c r="BC397"/>
  <c r="BA397"/>
  <c r="G397"/>
  <c r="BB397" s="1"/>
  <c r="BE395"/>
  <c r="BD395"/>
  <c r="BC395"/>
  <c r="BA395"/>
  <c r="G395"/>
  <c r="BB395" s="1"/>
  <c r="BE393"/>
  <c r="BD393"/>
  <c r="BD416" s="1"/>
  <c r="H21" i="2" s="1"/>
  <c r="BC393" i="3"/>
  <c r="BA393"/>
  <c r="BA416" s="1"/>
  <c r="E21" i="2" s="1"/>
  <c r="G393" i="3"/>
  <c r="BB393" s="1"/>
  <c r="B21" i="2"/>
  <c r="A21"/>
  <c r="C416" i="3"/>
  <c r="BE390"/>
  <c r="BD390"/>
  <c r="BC390"/>
  <c r="BA390"/>
  <c r="G390"/>
  <c r="BB390" s="1"/>
  <c r="BE389"/>
  <c r="BD389"/>
  <c r="BC389"/>
  <c r="BA389"/>
  <c r="G389"/>
  <c r="BB389" s="1"/>
  <c r="BE388"/>
  <c r="BD388"/>
  <c r="BC388"/>
  <c r="BA388"/>
  <c r="G388"/>
  <c r="BB388" s="1"/>
  <c r="BE387"/>
  <c r="BD387"/>
  <c r="BC387"/>
  <c r="BA387"/>
  <c r="G387"/>
  <c r="BB387" s="1"/>
  <c r="BE386"/>
  <c r="BD386"/>
  <c r="BC386"/>
  <c r="BA386"/>
  <c r="G386"/>
  <c r="BB386" s="1"/>
  <c r="BE385"/>
  <c r="BD385"/>
  <c r="BC385"/>
  <c r="BA385"/>
  <c r="G385"/>
  <c r="BB385" s="1"/>
  <c r="BE384"/>
  <c r="BD384"/>
  <c r="BC384"/>
  <c r="BA384"/>
  <c r="G384"/>
  <c r="BB384" s="1"/>
  <c r="BE381"/>
  <c r="BD381"/>
  <c r="BC381"/>
  <c r="BA381"/>
  <c r="G381"/>
  <c r="BB381" s="1"/>
  <c r="BE379"/>
  <c r="BD379"/>
  <c r="BC379"/>
  <c r="BA379"/>
  <c r="G379"/>
  <c r="BB379" s="1"/>
  <c r="BE377"/>
  <c r="BD377"/>
  <c r="BC377"/>
  <c r="BA377"/>
  <c r="G377"/>
  <c r="BB377" s="1"/>
  <c r="BE374"/>
  <c r="BD374"/>
  <c r="BC374"/>
  <c r="BA374"/>
  <c r="G374"/>
  <c r="BB374" s="1"/>
  <c r="BE372"/>
  <c r="BD372"/>
  <c r="BC372"/>
  <c r="BA372"/>
  <c r="G372"/>
  <c r="BB372" s="1"/>
  <c r="BE369"/>
  <c r="BD369"/>
  <c r="BC369"/>
  <c r="BA369"/>
  <c r="G369"/>
  <c r="BB369" s="1"/>
  <c r="BE367"/>
  <c r="BD367"/>
  <c r="BC367"/>
  <c r="BA367"/>
  <c r="G367"/>
  <c r="BB367" s="1"/>
  <c r="B20" i="2"/>
  <c r="A20"/>
  <c r="C391" i="3"/>
  <c r="BE364"/>
  <c r="BD364"/>
  <c r="BC364"/>
  <c r="BA364"/>
  <c r="G364"/>
  <c r="BB364" s="1"/>
  <c r="BE362"/>
  <c r="BD362"/>
  <c r="BC362"/>
  <c r="BA362"/>
  <c r="G362"/>
  <c r="BB362" s="1"/>
  <c r="BE360"/>
  <c r="BD360"/>
  <c r="BC360"/>
  <c r="BA360"/>
  <c r="G360"/>
  <c r="BB360" s="1"/>
  <c r="BE358"/>
  <c r="BD358"/>
  <c r="BC358"/>
  <c r="BA358"/>
  <c r="G358"/>
  <c r="BB358" s="1"/>
  <c r="BE356"/>
  <c r="BD356"/>
  <c r="BC356"/>
  <c r="BA356"/>
  <c r="G356"/>
  <c r="BB356" s="1"/>
  <c r="BE354"/>
  <c r="BD354"/>
  <c r="BC354"/>
  <c r="BA354"/>
  <c r="G354"/>
  <c r="BB354" s="1"/>
  <c r="BE353"/>
  <c r="BD353"/>
  <c r="BC353"/>
  <c r="BA353"/>
  <c r="G353"/>
  <c r="BB353" s="1"/>
  <c r="BE351"/>
  <c r="BD351"/>
  <c r="BC351"/>
  <c r="BA351"/>
  <c r="G351"/>
  <c r="BB351" s="1"/>
  <c r="BE350"/>
  <c r="BD350"/>
  <c r="BC350"/>
  <c r="BA350"/>
  <c r="G350"/>
  <c r="BB350" s="1"/>
  <c r="BE348"/>
  <c r="BD348"/>
  <c r="BC348"/>
  <c r="BA348"/>
  <c r="G348"/>
  <c r="BB348" s="1"/>
  <c r="BE346"/>
  <c r="BD346"/>
  <c r="BC346"/>
  <c r="BA346"/>
  <c r="G346"/>
  <c r="BB346" s="1"/>
  <c r="BE344"/>
  <c r="BD344"/>
  <c r="BC344"/>
  <c r="BA344"/>
  <c r="G344"/>
  <c r="BB344" s="1"/>
  <c r="BE342"/>
  <c r="BD342"/>
  <c r="BC342"/>
  <c r="BA342"/>
  <c r="G342"/>
  <c r="BB342" s="1"/>
  <c r="BE340"/>
  <c r="BD340"/>
  <c r="BC340"/>
  <c r="BA340"/>
  <c r="G340"/>
  <c r="BB340" s="1"/>
  <c r="BE337"/>
  <c r="BD337"/>
  <c r="BC337"/>
  <c r="BA337"/>
  <c r="G337"/>
  <c r="BB337" s="1"/>
  <c r="B19" i="2"/>
  <c r="A19"/>
  <c r="C365" i="3"/>
  <c r="BE334"/>
  <c r="BD334"/>
  <c r="BC334"/>
  <c r="BA334"/>
  <c r="G334"/>
  <c r="BB334" s="1"/>
  <c r="BE332"/>
  <c r="BD332"/>
  <c r="BC332"/>
  <c r="BA332"/>
  <c r="G332"/>
  <c r="BB332" s="1"/>
  <c r="BE330"/>
  <c r="BD330"/>
  <c r="BC330"/>
  <c r="BA330"/>
  <c r="G330"/>
  <c r="BB330" s="1"/>
  <c r="BE329"/>
  <c r="BD329"/>
  <c r="BC329"/>
  <c r="BA329"/>
  <c r="G329"/>
  <c r="BB329" s="1"/>
  <c r="BE327"/>
  <c r="BD327"/>
  <c r="BC327"/>
  <c r="BA327"/>
  <c r="G327"/>
  <c r="BB327" s="1"/>
  <c r="BE326"/>
  <c r="BD326"/>
  <c r="BC326"/>
  <c r="BA326"/>
  <c r="G326"/>
  <c r="BB326" s="1"/>
  <c r="BE325"/>
  <c r="BD325"/>
  <c r="BC325"/>
  <c r="BA325"/>
  <c r="G325"/>
  <c r="BB325" s="1"/>
  <c r="BE323"/>
  <c r="BD323"/>
  <c r="BC323"/>
  <c r="BA323"/>
  <c r="G323"/>
  <c r="BB323" s="1"/>
  <c r="BE321"/>
  <c r="BD321"/>
  <c r="BC321"/>
  <c r="BA321"/>
  <c r="G321"/>
  <c r="BB321" s="1"/>
  <c r="BE320"/>
  <c r="BD320"/>
  <c r="BC320"/>
  <c r="BA320"/>
  <c r="G320"/>
  <c r="BB320" s="1"/>
  <c r="BE318"/>
  <c r="BD318"/>
  <c r="BC318"/>
  <c r="BA318"/>
  <c r="G318"/>
  <c r="BB318" s="1"/>
  <c r="BE316"/>
  <c r="BD316"/>
  <c r="BC316"/>
  <c r="BA316"/>
  <c r="G316"/>
  <c r="BB316" s="1"/>
  <c r="B18" i="2"/>
  <c r="A18"/>
  <c r="C335" i="3"/>
  <c r="BE313"/>
  <c r="BD313"/>
  <c r="BC313"/>
  <c r="BA313"/>
  <c r="G313"/>
  <c r="BB313" s="1"/>
  <c r="BE311"/>
  <c r="BD311"/>
  <c r="BC311"/>
  <c r="BA311"/>
  <c r="G311"/>
  <c r="BB311" s="1"/>
  <c r="BE309"/>
  <c r="BD309"/>
  <c r="BC309"/>
  <c r="BA309"/>
  <c r="G309"/>
  <c r="BB309" s="1"/>
  <c r="BE308"/>
  <c r="BD308"/>
  <c r="BC308"/>
  <c r="BA308"/>
  <c r="G308"/>
  <c r="BB308" s="1"/>
  <c r="BE307"/>
  <c r="BD307"/>
  <c r="BC307"/>
  <c r="BA307"/>
  <c r="G307"/>
  <c r="BB307" s="1"/>
  <c r="BE305"/>
  <c r="BD305"/>
  <c r="BC305"/>
  <c r="BA305"/>
  <c r="G305"/>
  <c r="BB305" s="1"/>
  <c r="BE304"/>
  <c r="BD304"/>
  <c r="BC304"/>
  <c r="BA304"/>
  <c r="G304"/>
  <c r="BB304" s="1"/>
  <c r="BE302"/>
  <c r="BD302"/>
  <c r="BC302"/>
  <c r="BA302"/>
  <c r="G302"/>
  <c r="BB302" s="1"/>
  <c r="BE300"/>
  <c r="BD300"/>
  <c r="BC300"/>
  <c r="BA300"/>
  <c r="G300"/>
  <c r="BB300" s="1"/>
  <c r="B17" i="2"/>
  <c r="A17"/>
  <c r="C314" i="3"/>
  <c r="BE297"/>
  <c r="BE298" s="1"/>
  <c r="I16" i="2" s="1"/>
  <c r="BD297" i="3"/>
  <c r="BD298" s="1"/>
  <c r="H16" i="2" s="1"/>
  <c r="BC297" i="3"/>
  <c r="BC298" s="1"/>
  <c r="G16" i="2" s="1"/>
  <c r="BB297" i="3"/>
  <c r="BB298" s="1"/>
  <c r="F16" i="2" s="1"/>
  <c r="G297" i="3"/>
  <c r="BA297" s="1"/>
  <c r="BA298" s="1"/>
  <c r="E16" i="2" s="1"/>
  <c r="B16"/>
  <c r="A16"/>
  <c r="C298" i="3"/>
  <c r="BE294"/>
  <c r="BD294"/>
  <c r="BC294"/>
  <c r="BB294"/>
  <c r="G294"/>
  <c r="BA294" s="1"/>
  <c r="BE293"/>
  <c r="BD293"/>
  <c r="BC293"/>
  <c r="BB293"/>
  <c r="G293"/>
  <c r="BA293" s="1"/>
  <c r="BE292"/>
  <c r="BD292"/>
  <c r="BC292"/>
  <c r="BB292"/>
  <c r="G292"/>
  <c r="BA292" s="1"/>
  <c r="BE291"/>
  <c r="BD291"/>
  <c r="BC291"/>
  <c r="BB291"/>
  <c r="G291"/>
  <c r="BA291" s="1"/>
  <c r="BE290"/>
  <c r="BD290"/>
  <c r="BC290"/>
  <c r="BB290"/>
  <c r="G290"/>
  <c r="BA290" s="1"/>
  <c r="BE289"/>
  <c r="BD289"/>
  <c r="BC289"/>
  <c r="BB289"/>
  <c r="G289"/>
  <c r="BA289" s="1"/>
  <c r="BE287"/>
  <c r="BD287"/>
  <c r="BC287"/>
  <c r="BB287"/>
  <c r="G287"/>
  <c r="BA287" s="1"/>
  <c r="B15" i="2"/>
  <c r="A15"/>
  <c r="C295" i="3"/>
  <c r="BE284"/>
  <c r="BD284"/>
  <c r="BC284"/>
  <c r="BB284"/>
  <c r="G284"/>
  <c r="BA284" s="1"/>
  <c r="BE281"/>
  <c r="BD281"/>
  <c r="BC281"/>
  <c r="BB281"/>
  <c r="G281"/>
  <c r="BA281" s="1"/>
  <c r="BE279"/>
  <c r="BD279"/>
  <c r="BC279"/>
  <c r="BB279"/>
  <c r="G279"/>
  <c r="BA279" s="1"/>
  <c r="BE278"/>
  <c r="BD278"/>
  <c r="BC278"/>
  <c r="BB278"/>
  <c r="G278"/>
  <c r="BA278" s="1"/>
  <c r="BE277"/>
  <c r="BD277"/>
  <c r="BC277"/>
  <c r="BB277"/>
  <c r="G277"/>
  <c r="BA277" s="1"/>
  <c r="BE275"/>
  <c r="BD275"/>
  <c r="BC275"/>
  <c r="BB275"/>
  <c r="G275"/>
  <c r="BA275" s="1"/>
  <c r="BE273"/>
  <c r="BD273"/>
  <c r="BC273"/>
  <c r="BB273"/>
  <c r="G273"/>
  <c r="BA273" s="1"/>
  <c r="BE272"/>
  <c r="BD272"/>
  <c r="BC272"/>
  <c r="BB272"/>
  <c r="G272"/>
  <c r="BA272" s="1"/>
  <c r="BE271"/>
  <c r="BD271"/>
  <c r="BC271"/>
  <c r="BB271"/>
  <c r="G271"/>
  <c r="BA271" s="1"/>
  <c r="BE269"/>
  <c r="BD269"/>
  <c r="BC269"/>
  <c r="BB269"/>
  <c r="G269"/>
  <c r="BA269" s="1"/>
  <c r="BE267"/>
  <c r="BD267"/>
  <c r="BC267"/>
  <c r="BB267"/>
  <c r="G267"/>
  <c r="BA267" s="1"/>
  <c r="BE266"/>
  <c r="BD266"/>
  <c r="BC266"/>
  <c r="BB266"/>
  <c r="G266"/>
  <c r="BA266" s="1"/>
  <c r="BE264"/>
  <c r="BD264"/>
  <c r="BC264"/>
  <c r="BB264"/>
  <c r="G264"/>
  <c r="BA264" s="1"/>
  <c r="BE262"/>
  <c r="BD262"/>
  <c r="BC262"/>
  <c r="BB262"/>
  <c r="G262"/>
  <c r="BA262" s="1"/>
  <c r="BE260"/>
  <c r="BD260"/>
  <c r="BC260"/>
  <c r="BB260"/>
  <c r="G260"/>
  <c r="BA260" s="1"/>
  <c r="BE257"/>
  <c r="BD257"/>
  <c r="BC257"/>
  <c r="BB257"/>
  <c r="G257"/>
  <c r="BA257" s="1"/>
  <c r="BE254"/>
  <c r="BD254"/>
  <c r="BC254"/>
  <c r="BB254"/>
  <c r="G254"/>
  <c r="BA254" s="1"/>
  <c r="BE251"/>
  <c r="BD251"/>
  <c r="BC251"/>
  <c r="BB251"/>
  <c r="G251"/>
  <c r="BA251" s="1"/>
  <c r="BE248"/>
  <c r="BD248"/>
  <c r="BC248"/>
  <c r="BB248"/>
  <c r="G248"/>
  <c r="BA248" s="1"/>
  <c r="BE246"/>
  <c r="BD246"/>
  <c r="BC246"/>
  <c r="BB246"/>
  <c r="G246"/>
  <c r="BA246" s="1"/>
  <c r="B14" i="2"/>
  <c r="A14"/>
  <c r="C285" i="3"/>
  <c r="BE242"/>
  <c r="BD242"/>
  <c r="BC242"/>
  <c r="BB242"/>
  <c r="G242"/>
  <c r="BA242" s="1"/>
  <c r="BE241"/>
  <c r="BD241"/>
  <c r="BC241"/>
  <c r="BB241"/>
  <c r="G241"/>
  <c r="BA241" s="1"/>
  <c r="BE240"/>
  <c r="BE244" s="1"/>
  <c r="I13" i="2" s="1"/>
  <c r="BD240" i="3"/>
  <c r="BC240"/>
  <c r="BB240"/>
  <c r="G240"/>
  <c r="BA240" s="1"/>
  <c r="BE237"/>
  <c r="BD237"/>
  <c r="BC237"/>
  <c r="BB237"/>
  <c r="BB244" s="1"/>
  <c r="F13" i="2" s="1"/>
  <c r="G237" i="3"/>
  <c r="BA237" s="1"/>
  <c r="B13" i="2"/>
  <c r="A13"/>
  <c r="C244" i="3"/>
  <c r="BE234"/>
  <c r="BD234"/>
  <c r="BC234"/>
  <c r="BB234"/>
  <c r="G234"/>
  <c r="BA234" s="1"/>
  <c r="BE233"/>
  <c r="BD233"/>
  <c r="BC233"/>
  <c r="BB233"/>
  <c r="G233"/>
  <c r="BA233" s="1"/>
  <c r="BE231"/>
  <c r="BD231"/>
  <c r="BC231"/>
  <c r="BB231"/>
  <c r="G231"/>
  <c r="BA231" s="1"/>
  <c r="BE230"/>
  <c r="BD230"/>
  <c r="BC230"/>
  <c r="BB230"/>
  <c r="G230"/>
  <c r="BA230" s="1"/>
  <c r="BE229"/>
  <c r="BD229"/>
  <c r="BC229"/>
  <c r="BB229"/>
  <c r="G229"/>
  <c r="BA229" s="1"/>
  <c r="BE228"/>
  <c r="BD228"/>
  <c r="BC228"/>
  <c r="BB228"/>
  <c r="G228"/>
  <c r="BA228" s="1"/>
  <c r="BE223"/>
  <c r="BD223"/>
  <c r="BC223"/>
  <c r="BB223"/>
  <c r="G223"/>
  <c r="BA223" s="1"/>
  <c r="B12" i="2"/>
  <c r="A12"/>
  <c r="C235" i="3"/>
  <c r="BE219"/>
  <c r="BD219"/>
  <c r="BC219"/>
  <c r="BB219"/>
  <c r="G219"/>
  <c r="BA219" s="1"/>
  <c r="BE217"/>
  <c r="BD217"/>
  <c r="BC217"/>
  <c r="BB217"/>
  <c r="G217"/>
  <c r="BA217" s="1"/>
  <c r="BE215"/>
  <c r="BD215"/>
  <c r="BC215"/>
  <c r="BB215"/>
  <c r="G215"/>
  <c r="BA215" s="1"/>
  <c r="BE214"/>
  <c r="BD214"/>
  <c r="BC214"/>
  <c r="BB214"/>
  <c r="G214"/>
  <c r="BA214" s="1"/>
  <c r="BE213"/>
  <c r="BD213"/>
  <c r="BC213"/>
  <c r="BB213"/>
  <c r="G213"/>
  <c r="BA213" s="1"/>
  <c r="BE211"/>
  <c r="BD211"/>
  <c r="BC211"/>
  <c r="BB211"/>
  <c r="G211"/>
  <c r="BA211" s="1"/>
  <c r="BE209"/>
  <c r="BD209"/>
  <c r="BC209"/>
  <c r="BB209"/>
  <c r="G209"/>
  <c r="BA209" s="1"/>
  <c r="BE207"/>
  <c r="BD207"/>
  <c r="BC207"/>
  <c r="BB207"/>
  <c r="G207"/>
  <c r="BA207" s="1"/>
  <c r="BE205"/>
  <c r="BD205"/>
  <c r="BC205"/>
  <c r="BB205"/>
  <c r="G205"/>
  <c r="BA205" s="1"/>
  <c r="BE203"/>
  <c r="BD203"/>
  <c r="BC203"/>
  <c r="BB203"/>
  <c r="G203"/>
  <c r="BA203" s="1"/>
  <c r="BE201"/>
  <c r="BD201"/>
  <c r="BC201"/>
  <c r="BB201"/>
  <c r="G201"/>
  <c r="BA201" s="1"/>
  <c r="BE197"/>
  <c r="BD197"/>
  <c r="BC197"/>
  <c r="BB197"/>
  <c r="G197"/>
  <c r="BA197" s="1"/>
  <c r="BE194"/>
  <c r="BD194"/>
  <c r="BC194"/>
  <c r="BB194"/>
  <c r="G194"/>
  <c r="BA194" s="1"/>
  <c r="BE192"/>
  <c r="BD192"/>
  <c r="BC192"/>
  <c r="BB192"/>
  <c r="G192"/>
  <c r="BA192" s="1"/>
  <c r="BE191"/>
  <c r="BD191"/>
  <c r="BC191"/>
  <c r="BB191"/>
  <c r="G191"/>
  <c r="BA191" s="1"/>
  <c r="BE189"/>
  <c r="BD189"/>
  <c r="BC189"/>
  <c r="BB189"/>
  <c r="G189"/>
  <c r="BA189" s="1"/>
  <c r="BE184"/>
  <c r="BD184"/>
  <c r="BC184"/>
  <c r="BB184"/>
  <c r="G184"/>
  <c r="BA184" s="1"/>
  <c r="BE180"/>
  <c r="BD180"/>
  <c r="BC180"/>
  <c r="BB180"/>
  <c r="G180"/>
  <c r="BA180" s="1"/>
  <c r="BE177"/>
  <c r="BD177"/>
  <c r="BC177"/>
  <c r="BB177"/>
  <c r="G177"/>
  <c r="BA177" s="1"/>
  <c r="BE172"/>
  <c r="BD172"/>
  <c r="BC172"/>
  <c r="BB172"/>
  <c r="G172"/>
  <c r="BA172" s="1"/>
  <c r="BE168"/>
  <c r="BD168"/>
  <c r="BC168"/>
  <c r="BB168"/>
  <c r="G168"/>
  <c r="BA168" s="1"/>
  <c r="BE165"/>
  <c r="BD165"/>
  <c r="BC165"/>
  <c r="BB165"/>
  <c r="G165"/>
  <c r="BA165" s="1"/>
  <c r="BE163"/>
  <c r="BD163"/>
  <c r="BC163"/>
  <c r="BB163"/>
  <c r="G163"/>
  <c r="BA163" s="1"/>
  <c r="BE161"/>
  <c r="BD161"/>
  <c r="BC161"/>
  <c r="BB161"/>
  <c r="G161"/>
  <c r="BA161" s="1"/>
  <c r="BE159"/>
  <c r="BD159"/>
  <c r="BC159"/>
  <c r="BB159"/>
  <c r="G159"/>
  <c r="BA159" s="1"/>
  <c r="BE157"/>
  <c r="BD157"/>
  <c r="BC157"/>
  <c r="BB157"/>
  <c r="G157"/>
  <c r="BA157" s="1"/>
  <c r="BE155"/>
  <c r="BD155"/>
  <c r="BC155"/>
  <c r="BB155"/>
  <c r="G155"/>
  <c r="BA155" s="1"/>
  <c r="BE152"/>
  <c r="BD152"/>
  <c r="BC152"/>
  <c r="BB152"/>
  <c r="G152"/>
  <c r="BA152" s="1"/>
  <c r="BE150"/>
  <c r="BD150"/>
  <c r="BC150"/>
  <c r="BB150"/>
  <c r="G150"/>
  <c r="BA150" s="1"/>
  <c r="BE146"/>
  <c r="BD146"/>
  <c r="BC146"/>
  <c r="BB146"/>
  <c r="G146"/>
  <c r="BA146" s="1"/>
  <c r="BE143"/>
  <c r="BD143"/>
  <c r="BC143"/>
  <c r="BB143"/>
  <c r="G143"/>
  <c r="BA143" s="1"/>
  <c r="BE141"/>
  <c r="BD141"/>
  <c r="BC141"/>
  <c r="BB141"/>
  <c r="G141"/>
  <c r="BA141" s="1"/>
  <c r="BE139"/>
  <c r="BD139"/>
  <c r="BC139"/>
  <c r="BB139"/>
  <c r="G139"/>
  <c r="BA139" s="1"/>
  <c r="BE137"/>
  <c r="BD137"/>
  <c r="BC137"/>
  <c r="BB137"/>
  <c r="G137"/>
  <c r="BA137" s="1"/>
  <c r="B11" i="2"/>
  <c r="A11"/>
  <c r="C221" i="3"/>
  <c r="BE133"/>
  <c r="BD133"/>
  <c r="BC133"/>
  <c r="BB133"/>
  <c r="G133"/>
  <c r="BA133" s="1"/>
  <c r="BE131"/>
  <c r="BD131"/>
  <c r="BC131"/>
  <c r="BB131"/>
  <c r="G131"/>
  <c r="BA131" s="1"/>
  <c r="BE127"/>
  <c r="BD127"/>
  <c r="BC127"/>
  <c r="BB127"/>
  <c r="G127"/>
  <c r="BA127" s="1"/>
  <c r="BE125"/>
  <c r="BD125"/>
  <c r="BC125"/>
  <c r="BB125"/>
  <c r="G125"/>
  <c r="BA125" s="1"/>
  <c r="BE124"/>
  <c r="BD124"/>
  <c r="BC124"/>
  <c r="BB124"/>
  <c r="G124"/>
  <c r="BA124" s="1"/>
  <c r="BE120"/>
  <c r="BD120"/>
  <c r="BC120"/>
  <c r="BB120"/>
  <c r="G120"/>
  <c r="BA120" s="1"/>
  <c r="BE116"/>
  <c r="BD116"/>
  <c r="BC116"/>
  <c r="BB116"/>
  <c r="G116"/>
  <c r="BA116" s="1"/>
  <c r="BE114"/>
  <c r="BD114"/>
  <c r="BC114"/>
  <c r="BB114"/>
  <c r="G114"/>
  <c r="BA114" s="1"/>
  <c r="BE113"/>
  <c r="BE135" s="1"/>
  <c r="I10" i="2" s="1"/>
  <c r="BD113" i="3"/>
  <c r="BC113"/>
  <c r="BB113"/>
  <c r="G113"/>
  <c r="BA113" s="1"/>
  <c r="BE111"/>
  <c r="BD111"/>
  <c r="BC111"/>
  <c r="BB111"/>
  <c r="G111"/>
  <c r="BA111" s="1"/>
  <c r="BE109"/>
  <c r="BD109"/>
  <c r="BC109"/>
  <c r="BB109"/>
  <c r="G109"/>
  <c r="BA109" s="1"/>
  <c r="BE107"/>
  <c r="BD107"/>
  <c r="BC107"/>
  <c r="BB107"/>
  <c r="G107"/>
  <c r="BA107" s="1"/>
  <c r="BE105"/>
  <c r="BD105"/>
  <c r="BC105"/>
  <c r="BB105"/>
  <c r="G105"/>
  <c r="B10" i="2"/>
  <c r="A10"/>
  <c r="C135" i="3"/>
  <c r="BE101"/>
  <c r="BD101"/>
  <c r="BC101"/>
  <c r="BB101"/>
  <c r="G101"/>
  <c r="BA101" s="1"/>
  <c r="BE98"/>
  <c r="BD98"/>
  <c r="BC98"/>
  <c r="BB98"/>
  <c r="G98"/>
  <c r="BA98" s="1"/>
  <c r="BE96"/>
  <c r="BD96"/>
  <c r="BC96"/>
  <c r="BB96"/>
  <c r="G96"/>
  <c r="BA96" s="1"/>
  <c r="BE94"/>
  <c r="BD94"/>
  <c r="BC94"/>
  <c r="BB94"/>
  <c r="G94"/>
  <c r="BA94" s="1"/>
  <c r="BE92"/>
  <c r="BD92"/>
  <c r="BC92"/>
  <c r="BB92"/>
  <c r="G92"/>
  <c r="BA92" s="1"/>
  <c r="BE91"/>
  <c r="BD91"/>
  <c r="BC91"/>
  <c r="BB91"/>
  <c r="G91"/>
  <c r="BA91" s="1"/>
  <c r="BE89"/>
  <c r="BD89"/>
  <c r="BC89"/>
  <c r="BB89"/>
  <c r="G89"/>
  <c r="BA89" s="1"/>
  <c r="BE87"/>
  <c r="BD87"/>
  <c r="BC87"/>
  <c r="BB87"/>
  <c r="G87"/>
  <c r="BA87" s="1"/>
  <c r="BE85"/>
  <c r="BD85"/>
  <c r="BC85"/>
  <c r="BB85"/>
  <c r="G85"/>
  <c r="BA85" s="1"/>
  <c r="BE83"/>
  <c r="BD83"/>
  <c r="BC83"/>
  <c r="BB83"/>
  <c r="G83"/>
  <c r="BA83" s="1"/>
  <c r="BE78"/>
  <c r="BD78"/>
  <c r="BC78"/>
  <c r="BB78"/>
  <c r="G78"/>
  <c r="BA78" s="1"/>
  <c r="BE76"/>
  <c r="BD76"/>
  <c r="BC76"/>
  <c r="BB76"/>
  <c r="G76"/>
  <c r="BA76" s="1"/>
  <c r="BE74"/>
  <c r="BD74"/>
  <c r="BC74"/>
  <c r="BB74"/>
  <c r="G74"/>
  <c r="BA74" s="1"/>
  <c r="BE72"/>
  <c r="BD72"/>
  <c r="BC72"/>
  <c r="BB72"/>
  <c r="G72"/>
  <c r="BA72" s="1"/>
  <c r="BE70"/>
  <c r="BD70"/>
  <c r="BC70"/>
  <c r="BB70"/>
  <c r="G70"/>
  <c r="BA70" s="1"/>
  <c r="BE68"/>
  <c r="BD68"/>
  <c r="BC68"/>
  <c r="BB68"/>
  <c r="G68"/>
  <c r="BA68" s="1"/>
  <c r="BE66"/>
  <c r="BD66"/>
  <c r="BC66"/>
  <c r="BB66"/>
  <c r="G66"/>
  <c r="BA66" s="1"/>
  <c r="BE65"/>
  <c r="BD65"/>
  <c r="BC65"/>
  <c r="BB65"/>
  <c r="G65"/>
  <c r="BA65" s="1"/>
  <c r="BE63"/>
  <c r="BD63"/>
  <c r="BC63"/>
  <c r="BB63"/>
  <c r="G63"/>
  <c r="BA63" s="1"/>
  <c r="BE61"/>
  <c r="BD61"/>
  <c r="BC61"/>
  <c r="BB61"/>
  <c r="G61"/>
  <c r="BA61" s="1"/>
  <c r="BE58"/>
  <c r="BD58"/>
  <c r="BC58"/>
  <c r="BB58"/>
  <c r="G58"/>
  <c r="BA58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9" i="2"/>
  <c r="A9"/>
  <c r="C103" i="3"/>
  <c r="BE47"/>
  <c r="BD47"/>
  <c r="BC47"/>
  <c r="BB47"/>
  <c r="BA47"/>
  <c r="G47"/>
  <c r="BE46"/>
  <c r="BD46"/>
  <c r="BC46"/>
  <c r="BB46"/>
  <c r="BA46"/>
  <c r="G46"/>
  <c r="BE44"/>
  <c r="BD44"/>
  <c r="BC44"/>
  <c r="BB44"/>
  <c r="BA44"/>
  <c r="G44"/>
  <c r="BE41"/>
  <c r="BD41"/>
  <c r="BC41"/>
  <c r="BB41"/>
  <c r="G41"/>
  <c r="BA41" s="1"/>
  <c r="BE39"/>
  <c r="BD39"/>
  <c r="BC39"/>
  <c r="BB39"/>
  <c r="BA39"/>
  <c r="G39"/>
  <c r="BE38"/>
  <c r="BD38"/>
  <c r="BC38"/>
  <c r="BB38"/>
  <c r="BA38"/>
  <c r="G38"/>
  <c r="BE36"/>
  <c r="BD36"/>
  <c r="BC36"/>
  <c r="BB36"/>
  <c r="G36"/>
  <c r="BA36" s="1"/>
  <c r="BE34"/>
  <c r="BD34"/>
  <c r="BC34"/>
  <c r="BB34"/>
  <c r="G34"/>
  <c r="BA34" s="1"/>
  <c r="BE32"/>
  <c r="BD32"/>
  <c r="BC32"/>
  <c r="BB32"/>
  <c r="BB50" s="1"/>
  <c r="F8" i="2" s="1"/>
  <c r="BA32" i="3"/>
  <c r="G32"/>
  <c r="BE30"/>
  <c r="BD30"/>
  <c r="BC30"/>
  <c r="BB30"/>
  <c r="BA30"/>
  <c r="G30"/>
  <c r="B8" i="2"/>
  <c r="A8"/>
  <c r="C50" i="3"/>
  <c r="BE27"/>
  <c r="BD27"/>
  <c r="BC27"/>
  <c r="BB27"/>
  <c r="G27"/>
  <c r="BA27" s="1"/>
  <c r="BE25"/>
  <c r="BD25"/>
  <c r="BC25"/>
  <c r="BB25"/>
  <c r="G25"/>
  <c r="BA25" s="1"/>
  <c r="BE23"/>
  <c r="BD23"/>
  <c r="BC23"/>
  <c r="BB23"/>
  <c r="BA23"/>
  <c r="G23"/>
  <c r="BE21"/>
  <c r="BD21"/>
  <c r="BC21"/>
  <c r="BB21"/>
  <c r="BA21"/>
  <c r="G21"/>
  <c r="BE19"/>
  <c r="BD19"/>
  <c r="BC19"/>
  <c r="BB19"/>
  <c r="G19"/>
  <c r="BA19" s="1"/>
  <c r="BE17"/>
  <c r="BD17"/>
  <c r="BC17"/>
  <c r="BB17"/>
  <c r="G17"/>
  <c r="BA17" s="1"/>
  <c r="BE16"/>
  <c r="BD16"/>
  <c r="BC16"/>
  <c r="BB16"/>
  <c r="G16"/>
  <c r="BA16" s="1"/>
  <c r="BE11"/>
  <c r="BD11"/>
  <c r="BC11"/>
  <c r="BB11"/>
  <c r="BA11"/>
  <c r="G11"/>
  <c r="BE10"/>
  <c r="BD10"/>
  <c r="BC10"/>
  <c r="BB10"/>
  <c r="G10"/>
  <c r="BA10" s="1"/>
  <c r="BE8"/>
  <c r="BD8"/>
  <c r="BC8"/>
  <c r="BB8"/>
  <c r="BA8"/>
  <c r="G8"/>
  <c r="B7" i="2"/>
  <c r="A7"/>
  <c r="C28" i="3"/>
  <c r="E4"/>
  <c r="C4"/>
  <c r="F3"/>
  <c r="C3"/>
  <c r="C2" i="2"/>
  <c r="C1"/>
  <c r="C33" i="1"/>
  <c r="F33" s="1"/>
  <c r="C31"/>
  <c r="G9"/>
  <c r="D2"/>
  <c r="C2"/>
  <c r="BE314" i="3" l="1"/>
  <c r="I17" i="2" s="1"/>
  <c r="BC335" i="3"/>
  <c r="G18" i="2" s="1"/>
  <c r="BC581" i="3"/>
  <c r="G29" i="2" s="1"/>
  <c r="BC563" i="3"/>
  <c r="G28" i="2" s="1"/>
  <c r="BE563" i="3"/>
  <c r="I28" i="2" s="1"/>
  <c r="BC533" i="3"/>
  <c r="G26" i="2" s="1"/>
  <c r="BA533" i="3"/>
  <c r="E26" i="2" s="1"/>
  <c r="BB533" i="3"/>
  <c r="F26" i="2" s="1"/>
  <c r="BE533" i="3"/>
  <c r="I26" i="2" s="1"/>
  <c r="BC521" i="3"/>
  <c r="G25" i="2" s="1"/>
  <c r="BA521" i="3"/>
  <c r="E25" i="2" s="1"/>
  <c r="BC441" i="3"/>
  <c r="G22" i="2" s="1"/>
  <c r="BE441" i="3"/>
  <c r="I22" i="2" s="1"/>
  <c r="BA441" i="3"/>
  <c r="E22" i="2" s="1"/>
  <c r="BC416" i="3"/>
  <c r="G21" i="2" s="1"/>
  <c r="BE391" i="3"/>
  <c r="I20" i="2" s="1"/>
  <c r="BC391" i="3"/>
  <c r="G20" i="2" s="1"/>
  <c r="BA391" i="3"/>
  <c r="E20" i="2" s="1"/>
  <c r="BB365" i="3"/>
  <c r="F19" i="2" s="1"/>
  <c r="BA365" i="3"/>
  <c r="E19" i="2" s="1"/>
  <c r="BE365" i="3"/>
  <c r="I19" i="2" s="1"/>
  <c r="BC365" i="3"/>
  <c r="G19" i="2" s="1"/>
  <c r="BE335" i="3"/>
  <c r="I18" i="2" s="1"/>
  <c r="BA335" i="3"/>
  <c r="E18" i="2" s="1"/>
  <c r="BC314" i="3"/>
  <c r="G17" i="2" s="1"/>
  <c r="BA314" i="3"/>
  <c r="E17" i="2" s="1"/>
  <c r="BA295" i="3"/>
  <c r="E15" i="2" s="1"/>
  <c r="BE295" i="3"/>
  <c r="I15" i="2" s="1"/>
  <c r="BC295" i="3"/>
  <c r="G15" i="2" s="1"/>
  <c r="BB285" i="3"/>
  <c r="F14" i="2" s="1"/>
  <c r="BE285" i="3"/>
  <c r="I14" i="2" s="1"/>
  <c r="BC285" i="3"/>
  <c r="G14" i="2" s="1"/>
  <c r="BC244" i="3"/>
  <c r="G13" i="2" s="1"/>
  <c r="BC235" i="3"/>
  <c r="G12" i="2" s="1"/>
  <c r="BE235" i="3"/>
  <c r="I12" i="2" s="1"/>
  <c r="BE221" i="3"/>
  <c r="I11" i="2" s="1"/>
  <c r="BA221" i="3"/>
  <c r="E11" i="2" s="1"/>
  <c r="BC221" i="3"/>
  <c r="G11" i="2" s="1"/>
  <c r="BB221" i="3"/>
  <c r="F11" i="2" s="1"/>
  <c r="BC135" i="3"/>
  <c r="G10" i="2" s="1"/>
  <c r="BE103" i="3"/>
  <c r="I9" i="2" s="1"/>
  <c r="BC103" i="3"/>
  <c r="G9" i="2" s="1"/>
  <c r="BD50" i="3"/>
  <c r="H8" i="2" s="1"/>
  <c r="G50" i="3"/>
  <c r="G28"/>
  <c r="BB28"/>
  <c r="F7" i="2" s="1"/>
  <c r="BD28" i="3"/>
  <c r="H7" i="2" s="1"/>
  <c r="BC486" i="3"/>
  <c r="G23" i="2" s="1"/>
  <c r="BA486" i="3"/>
  <c r="E23" i="2" s="1"/>
  <c r="BE486" i="3"/>
  <c r="I23" i="2" s="1"/>
  <c r="BC553" i="3"/>
  <c r="G27" i="2" s="1"/>
  <c r="BA553" i="3"/>
  <c r="E27" i="2" s="1"/>
  <c r="BE553" i="3"/>
  <c r="I27" i="2" s="1"/>
  <c r="BE513" i="3"/>
  <c r="I24" i="2" s="1"/>
  <c r="BC513" i="3"/>
  <c r="G24" i="2" s="1"/>
  <c r="BA513" i="3"/>
  <c r="E24" i="2" s="1"/>
  <c r="BB235" i="3"/>
  <c r="F12" i="2" s="1"/>
  <c r="BD553" i="3"/>
  <c r="H27" i="2" s="1"/>
  <c r="BE50" i="3"/>
  <c r="I8" i="2" s="1"/>
  <c r="G103" i="3"/>
  <c r="BA235"/>
  <c r="E12" i="2" s="1"/>
  <c r="BA244" i="3"/>
  <c r="E13" i="2" s="1"/>
  <c r="BD314" i="3"/>
  <c r="H17" i="2" s="1"/>
  <c r="BB335" i="3"/>
  <c r="F18" i="2" s="1"/>
  <c r="BB441" i="3"/>
  <c r="F22" i="2" s="1"/>
  <c r="BD513" i="3"/>
  <c r="H24" i="2" s="1"/>
  <c r="BD521" i="3"/>
  <c r="H25" i="2" s="1"/>
  <c r="G589" i="3"/>
  <c r="BD486"/>
  <c r="H23" i="2" s="1"/>
  <c r="BA103" i="3"/>
  <c r="E9" i="2" s="1"/>
  <c r="BD295" i="3"/>
  <c r="H15" i="2" s="1"/>
  <c r="BD365" i="3"/>
  <c r="H19" i="2" s="1"/>
  <c r="BD533" i="3"/>
  <c r="H26" i="2" s="1"/>
  <c r="BE28" i="3"/>
  <c r="I7" i="2" s="1"/>
  <c r="BC50" i="3"/>
  <c r="G8" i="2" s="1"/>
  <c r="BC28" i="3"/>
  <c r="G7" i="2" s="1"/>
  <c r="BA50" i="3"/>
  <c r="E8" i="2" s="1"/>
  <c r="BD221" i="3"/>
  <c r="H11" i="2" s="1"/>
  <c r="BD285" i="3"/>
  <c r="H14" i="2" s="1"/>
  <c r="BB486" i="3"/>
  <c r="F23" i="2" s="1"/>
  <c r="BD563" i="3"/>
  <c r="H28" i="2" s="1"/>
  <c r="BA28" i="3"/>
  <c r="E7" i="2" s="1"/>
  <c r="BD391" i="3"/>
  <c r="H20" i="2" s="1"/>
  <c r="BB553" i="3"/>
  <c r="F27" i="2" s="1"/>
  <c r="BD581" i="3"/>
  <c r="H29" i="2" s="1"/>
  <c r="BD235" i="3"/>
  <c r="H12" i="2" s="1"/>
  <c r="BD244" i="3"/>
  <c r="H13" i="2" s="1"/>
  <c r="BB295" i="3"/>
  <c r="F15" i="2" s="1"/>
  <c r="BD335" i="3"/>
  <c r="H18" i="2" s="1"/>
  <c r="BD441" i="3"/>
  <c r="H22" i="2" s="1"/>
  <c r="BA105" i="3"/>
  <c r="BA135" s="1"/>
  <c r="E10" i="2" s="1"/>
  <c r="G135" i="3"/>
  <c r="BB103"/>
  <c r="F9" i="2" s="1"/>
  <c r="BD103" i="3"/>
  <c r="H9" i="2" s="1"/>
  <c r="BB135" i="3"/>
  <c r="F10" i="2" s="1"/>
  <c r="BD135" i="3"/>
  <c r="H10" i="2" s="1"/>
  <c r="BA285" i="3"/>
  <c r="E14" i="2" s="1"/>
  <c r="BB314" i="3"/>
  <c r="F17" i="2" s="1"/>
  <c r="BB391" i="3"/>
  <c r="F20" i="2" s="1"/>
  <c r="BB416" i="3"/>
  <c r="F21" i="2" s="1"/>
  <c r="BB513" i="3"/>
  <c r="F24" i="2" s="1"/>
  <c r="BB521" i="3"/>
  <c r="F25" i="2" s="1"/>
  <c r="BB563" i="3"/>
  <c r="F28" i="2" s="1"/>
  <c r="BB581" i="3"/>
  <c r="F29" i="2" s="1"/>
  <c r="G221" i="3"/>
  <c r="G235"/>
  <c r="G244"/>
  <c r="G285"/>
  <c r="G295"/>
  <c r="G298"/>
  <c r="G314"/>
  <c r="G335"/>
  <c r="G365"/>
  <c r="G391"/>
  <c r="G416"/>
  <c r="G441"/>
  <c r="G486"/>
  <c r="G513"/>
  <c r="G521"/>
  <c r="G533"/>
  <c r="G553"/>
  <c r="G563"/>
  <c r="G581"/>
  <c r="G585"/>
  <c r="I32" i="2" l="1"/>
  <c r="C21" i="1" s="1"/>
  <c r="G32" i="2"/>
  <c r="C15" i="1" s="1"/>
  <c r="E32" i="2"/>
  <c r="F32"/>
  <c r="C18" i="1" s="1"/>
  <c r="H32" i="2"/>
  <c r="C16" i="1" s="1"/>
  <c r="G40" i="2" l="1"/>
  <c r="I40" s="1"/>
  <c r="G18" i="1" s="1"/>
  <c r="G39" i="2"/>
  <c r="I39" s="1"/>
  <c r="G17" i="1" s="1"/>
  <c r="G43" i="2"/>
  <c r="I43" s="1"/>
  <c r="G21" i="1" s="1"/>
  <c r="G42" i="2"/>
  <c r="I42" s="1"/>
  <c r="G20" i="1" s="1"/>
  <c r="G41" i="2"/>
  <c r="I41" s="1"/>
  <c r="G19" i="1" s="1"/>
  <c r="G38" i="2"/>
  <c r="I38" s="1"/>
  <c r="G16" i="1" s="1"/>
  <c r="G37" i="2"/>
  <c r="I37" s="1"/>
  <c r="G15" i="1" s="1"/>
  <c r="C17"/>
  <c r="C19" s="1"/>
  <c r="C22" s="1"/>
  <c r="G44" i="2"/>
  <c r="I44" s="1"/>
  <c r="H45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<sst xmlns="http://schemas.openxmlformats.org/spreadsheetml/2006/main" count="1549" uniqueCount="955">
  <si>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</si>
  <si>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</si>
  <si>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</si>
  <si>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</si>
  <si>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</si>
  <si>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</si>
  <si>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</si>
  <si>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</si>
  <si>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</si>
  <si>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</si>
  <si>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</si>
  <si>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</si>
  <si>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</si>
  <si>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</si>
  <si>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</si>
  <si>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</si>
  <si>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</si>
  <si>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</si>
  <si>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</si>
  <si>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</si>
  <si>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</si>
  <si>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</si>
  <si>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</si>
  <si>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</si>
  <si>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</si>
  <si>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</si>
  <si>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</si>
  <si>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</si>
  <si>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</si>
  <si>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</si>
  <si>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</si>
  <si>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</si>
  <si>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</si>
  <si>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</si>
  <si>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</si>
  <si>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</si>
  <si>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</si>
  <si>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</si>
  <si>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</si>
  <si>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</si>
  <si>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</si>
  <si>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</si>
  <si>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</si>
  <si>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</si>
  <si>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</si>
  <si>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</si>
  <si>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</si>
  <si>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</si>
  <si>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</si>
  <si>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</si>
  <si>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</si>
  <si>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</si>
  <si>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</si>
  <si>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</si>
  <si>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</si>
  <si>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</si>
  <si>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</si>
  <si>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</si>
  <si>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</si>
  <si>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</si>
  <si>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</si>
  <si>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</si>
  <si>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</si>
  <si>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</si>
  <si>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</si>
  <si>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</si>
  <si>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</si>
  <si>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</si>
  <si>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</si>
  <si>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</si>
  <si>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</si>
  <si>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</si>
  <si>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</si>
  <si>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</si>
  <si>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</si>
  <si>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D.1.12. Stavební a konstr.část</t>
  </si>
  <si>
    <t>122301101R00</t>
  </si>
  <si>
    <t>Odkopávky nezapažené v hor. 4 do 100 m3</t>
  </si>
  <si>
    <t>m3</t>
  </si>
  <si>
    <t>11*11*0,5</t>
  </si>
  <si>
    <t>122301109R00</t>
  </si>
  <si>
    <t>Příplatek za lepivost - odkopávky v hor. 4</t>
  </si>
  <si>
    <t>132301101R00</t>
  </si>
  <si>
    <t>Hloubení rýh šířky do 60 cm v hor.4 do 100 m3</t>
  </si>
  <si>
    <t>(5,1+2)*0,6*1</t>
  </si>
  <si>
    <t>(5,7+6)*0,6*1,5</t>
  </si>
  <si>
    <t>(9,65+2)*0,5*1+(5,4+4,65)*0,5*1</t>
  </si>
  <si>
    <t>(5,3+5,2)*0,5*1,5+1*1*2*1,5</t>
  </si>
  <si>
    <t>132301109R00</t>
  </si>
  <si>
    <t>Příplatek za lepivost - hloubení rýh 60 cm v hor.4</t>
  </si>
  <si>
    <t>162201102R00</t>
  </si>
  <si>
    <t>Vodorovné přemístění výkopku z hor.1-4 do 50 m</t>
  </si>
  <si>
    <t>60,5+36,52</t>
  </si>
  <si>
    <t>162701103R00</t>
  </si>
  <si>
    <t>Vodorovné přemístění výkopku z hor.1-4 do 8000 m</t>
  </si>
  <si>
    <t>97,02-59,15-9,9</t>
  </si>
  <si>
    <t>171201201RT1</t>
  </si>
  <si>
    <t>Uložení sypaniny na skládku včetně poplatku za skládku</t>
  </si>
  <si>
    <t>27,97</t>
  </si>
  <si>
    <t>174101101R00</t>
  </si>
  <si>
    <t>Zásyp jam, rýh, šachet se zhutněním</t>
  </si>
  <si>
    <t>(38+53)*0,65</t>
  </si>
  <si>
    <t>175101201R00</t>
  </si>
  <si>
    <t>Obsyp objektu bez prohození sypaniny</t>
  </si>
  <si>
    <t>22*0,2*1,5*1,5</t>
  </si>
  <si>
    <t>175101209R00</t>
  </si>
  <si>
    <t>Příplatek za prohození sypaniny pro obsyp objektu</t>
  </si>
  <si>
    <t>2</t>
  </si>
  <si>
    <t>Základy a zvláštní zakládání</t>
  </si>
  <si>
    <t>212572121R00</t>
  </si>
  <si>
    <t>Lože trativodu z kameniva drobného těženého</t>
  </si>
  <si>
    <t>97,9*0,3*0,1</t>
  </si>
  <si>
    <t>212755114RX1</t>
  </si>
  <si>
    <t>Trativody z drenážních trubek DN 10 cm bez lože PVC</t>
  </si>
  <si>
    <t>m</t>
  </si>
  <si>
    <t>29,2+22,7+11+35</t>
  </si>
  <si>
    <t>273321321R00</t>
  </si>
  <si>
    <t>Železobeton základových desek C 20/25 (B 25)</t>
  </si>
  <si>
    <t>118,35*0,15</t>
  </si>
  <si>
    <t>273351215R00</t>
  </si>
  <si>
    <t>Bednění stěn základových desek - zřízení</t>
  </si>
  <si>
    <t>m2</t>
  </si>
  <si>
    <t>(11*3+0,5*4)*0,15</t>
  </si>
  <si>
    <t>273351216R00</t>
  </si>
  <si>
    <t>Bednění stěn základových desek - odstranění</t>
  </si>
  <si>
    <t>273361921RT4</t>
  </si>
  <si>
    <t>Výztuž základových desek ze svařovaných sítí svařovanou sítí - drát 6,0  oka 100/100</t>
  </si>
  <si>
    <t>t</t>
  </si>
  <si>
    <t>118,5*1,2*2*0,0085</t>
  </si>
  <si>
    <t>274313611R00</t>
  </si>
  <si>
    <t>Beton základových pasů prostý C 16/20 (B 20)</t>
  </si>
  <si>
    <t>(5,15+2)*0,6*1,55+(5,7+6)*0,6*1,9+9,65*0,6*1,2+2*0,5*1,2</t>
  </si>
  <si>
    <t>(5,4+4,65)*0,4*1,2+4*0,4*1,55+4,3*0,4*1,9+1*1,9+1*1,5+0,2*0,5*1,2</t>
  </si>
  <si>
    <t>274351215R00</t>
  </si>
  <si>
    <t>Bednění stěn základových pasů - zřízení</t>
  </si>
  <si>
    <t>(42,23/0,6)*2*0,5</t>
  </si>
  <si>
    <t>274351216R00</t>
  </si>
  <si>
    <t>Bednění stěn základových pasů - odstranění</t>
  </si>
  <si>
    <t>274361411R00</t>
  </si>
  <si>
    <t>Výztuž základových pásů ze svařovaných sítí</t>
  </si>
  <si>
    <t>(11*2*0,6+11*2*0,4+2*1)*2*0,008</t>
  </si>
  <si>
    <t>2*4*2*1,5*0,008</t>
  </si>
  <si>
    <t>3</t>
  </si>
  <si>
    <t>Svislé a kompletní konstrukce</t>
  </si>
  <si>
    <t>310238211RT1</t>
  </si>
  <si>
    <t>Zazdívka otvorů plochy do 1 m2 cihlami na MVC s použitím suché maltové směsi</t>
  </si>
  <si>
    <t>1,2*0,9*0,5</t>
  </si>
  <si>
    <t>311101213R00</t>
  </si>
  <si>
    <t>Vytvoření prostupů pl. do 0,10 m2 v nosných zdech</t>
  </si>
  <si>
    <t>6*1,2</t>
  </si>
  <si>
    <t>311238512R00</t>
  </si>
  <si>
    <t>Zdivo keramické  P24 , P10, tl.24 cm broušené,lepidlo</t>
  </si>
  <si>
    <t>(11+5,75+1)*1,35</t>
  </si>
  <si>
    <t>311238513R00</t>
  </si>
  <si>
    <t>Zdivo keramické P-30 , P10, tl.30 cm broušené,lepidlo</t>
  </si>
  <si>
    <t>10,45*4,25-2,5*2,8-1*2,8+3,75*4,25</t>
  </si>
  <si>
    <t>5,5*0,8</t>
  </si>
  <si>
    <t>311238516R00</t>
  </si>
  <si>
    <t>Zdivo keramické P-38 , P10, tl.40 cm broušené,lepidlo</t>
  </si>
  <si>
    <t>(11,15+1+6)*4,25-2,75*1+0,65*4,25*1,25+0,75*4,25</t>
  </si>
  <si>
    <t>317168122R00</t>
  </si>
  <si>
    <t>Překlad keramický plochý P14,5/7,1/125 cm</t>
  </si>
  <si>
    <t>kus</t>
  </si>
  <si>
    <t>8</t>
  </si>
  <si>
    <t>317168126R00</t>
  </si>
  <si>
    <t>Překlad keramický plochý P14,5/7,1/225 cm</t>
  </si>
  <si>
    <t>317168132R00</t>
  </si>
  <si>
    <t>Překlad keramický vysoký P23,8/7/150 cm</t>
  </si>
  <si>
    <t>4*1</t>
  </si>
  <si>
    <t>317168138RT2</t>
  </si>
  <si>
    <t>Překlad keramický vysoký P23,8/7/300 cm</t>
  </si>
  <si>
    <t>317168139R00</t>
  </si>
  <si>
    <t>Překlad keramický vysoký P23,8/7/325 cm</t>
  </si>
  <si>
    <t>5*1</t>
  </si>
  <si>
    <t>317941121RT2</t>
  </si>
  <si>
    <t>Osazení ocelových válcovaných nosníků do č.12 včetně dodávky profilu L80x80</t>
  </si>
  <si>
    <t>1,85*2*2*0,008*1,1</t>
  </si>
  <si>
    <t>317941123RT5</t>
  </si>
  <si>
    <t>Osazení ocelových válcovaných nosníků  č.14-22 včetně dodávky profilu I č.20</t>
  </si>
  <si>
    <t>1,3*0,027*2*1,1</t>
  </si>
  <si>
    <t>317941123RU2</t>
  </si>
  <si>
    <t>Osazení ocelových válcovaných nosníků  č.14-22 včetně dodávky profilu U č.14</t>
  </si>
  <si>
    <t>(12,25*2+4,9*2)*0,018*1,5</t>
  </si>
  <si>
    <t>342248114R00</t>
  </si>
  <si>
    <t>Příčky keramické P-14 P+D na MVC 5 tl. 14 cm</t>
  </si>
  <si>
    <t>(4,37*3+2,15+1,8+1,7*3)*3,0</t>
  </si>
  <si>
    <t>-0,9*2-0,8*2-5*0,7*2</t>
  </si>
  <si>
    <t>2,8*2,8+2,5*2,8-1,8*2</t>
  </si>
  <si>
    <t>1,95*2,8+0,8*2*2+0,3*2*2,8</t>
  </si>
  <si>
    <t>342264051RT2</t>
  </si>
  <si>
    <t>Podhled sádrokartonový na zavěšenou ocel. konstr. desky protipožární tl. 12,5 mm, bez izolace</t>
  </si>
  <si>
    <t>12,6+17,35+62,54</t>
  </si>
  <si>
    <t>342264051RT4</t>
  </si>
  <si>
    <t>Podhled sádrokartonový na zavěšenou ocel. konstr. desky požár. impreg. tl. 12,5 mm, bez izolace</t>
  </si>
  <si>
    <t>1,95+5,44+3,87+5,2+2,16+1,53+1,56+2,04+1,53</t>
  </si>
  <si>
    <t>342264091R00</t>
  </si>
  <si>
    <t>Příplatek k podhledu sádrokart. za tl. desek 15 mm</t>
  </si>
  <si>
    <t>29,95+25,28+62,54</t>
  </si>
  <si>
    <t>342264092R01</t>
  </si>
  <si>
    <t>Příplatek k podhledu sádrok. členitost plochy</t>
  </si>
  <si>
    <t>183,75</t>
  </si>
  <si>
    <t>342265196R01</t>
  </si>
  <si>
    <t>Příplatek za členitost ve stěně OS v ploše svislé refýže na výšku stěny</t>
  </si>
  <si>
    <t>342266111RW8</t>
  </si>
  <si>
    <t>Obklad stěn sádrokartonem na ocelovou konstrukci desky protipožární tl. 15 mm, bez izolace,m.č.1.03</t>
  </si>
  <si>
    <t>20,5*3,8+4,05*3,8+7,35*3,8+1,7*3,8+4,5*2,8</t>
  </si>
  <si>
    <t>342267112RT2</t>
  </si>
  <si>
    <t>Obklad trámů sádrokartonem třístranný do 0,5/0,5 m desky protipožární tl. 12,5 mm</t>
  </si>
  <si>
    <t>12,25+5</t>
  </si>
  <si>
    <t>342267113RT2</t>
  </si>
  <si>
    <t>Obklad trámů sádrokartonem čtyřstranný do 0,5/0,5m desky protipožární tl. 12,5 mm</t>
  </si>
  <si>
    <t>3,8*2</t>
  </si>
  <si>
    <t>342291122U00</t>
  </si>
  <si>
    <t>Ukotvení příčka tl 10cm- zeď kotva</t>
  </si>
  <si>
    <t>9*3+4*2,8</t>
  </si>
  <si>
    <t>2*3,8</t>
  </si>
  <si>
    <t>346245451R00</t>
  </si>
  <si>
    <t>Přizdívky z desek porobetonových tl. 15 cm P4-550</t>
  </si>
  <si>
    <t>4*1,2*1,5</t>
  </si>
  <si>
    <t>4</t>
  </si>
  <si>
    <t>Vodorovné konstrukce</t>
  </si>
  <si>
    <t>346244381RT2</t>
  </si>
  <si>
    <t>Plentování ocelových nosníků výšky do 20 cm s použitím suché maltové směsi</t>
  </si>
  <si>
    <t>1,5*1</t>
  </si>
  <si>
    <t>411321315R00</t>
  </si>
  <si>
    <t>Stropy deskové ze železobetonu C 20/25  (B 25)</t>
  </si>
  <si>
    <t>152*0,1</t>
  </si>
  <si>
    <t>411354236R00</t>
  </si>
  <si>
    <t>Bednění stropů plech lesklý, vlna 50 mm tl. 1,0 mm</t>
  </si>
  <si>
    <t>152*1,05</t>
  </si>
  <si>
    <t>411361921RT4</t>
  </si>
  <si>
    <t>Výztuž stropů svařovanou sítí z drátů tažených svařovaná síť - drát 6,0 mm, oka 100 / 100 mm</t>
  </si>
  <si>
    <t>152*1,25*0,0075</t>
  </si>
  <si>
    <t>411386621U00</t>
  </si>
  <si>
    <t>Zabet prostupu instal 0,25m2 stropů</t>
  </si>
  <si>
    <t>416027229R00</t>
  </si>
  <si>
    <t>Podhled SDK,ocel.dvouúrov.kříž.rošt, 2x W 20 mm desky akustické - OS , EK AC tl.40mm</t>
  </si>
  <si>
    <t>183,75+20*2*0,15+9*2*0,15</t>
  </si>
  <si>
    <t>417321315R00</t>
  </si>
  <si>
    <t>Ztužující pásy a věnce z betonu železového C 20/25</t>
  </si>
  <si>
    <t>0,25*0,15*(11+5,75+1)</t>
  </si>
  <si>
    <t>0,3*0,15*(22,65+34+5,85*2+2,1+0,5*2)</t>
  </si>
  <si>
    <t>(11+1+6+1+10,45+3,75)*0,3*0,25</t>
  </si>
  <si>
    <t>417351115R00</t>
  </si>
  <si>
    <t>Bednění ztužujících pásů a věnců - zřízení</t>
  </si>
  <si>
    <t>(11+5,75+1)*0,15*2</t>
  </si>
  <si>
    <t>(22,65+34+5,75+11,3-1)*0,15*2</t>
  </si>
  <si>
    <t>(11+1+6+10,45*2+3,75)*0,25</t>
  </si>
  <si>
    <t>417351116R00</t>
  </si>
  <si>
    <t>Bednění ztužujících pásů a věnců - odstranění</t>
  </si>
  <si>
    <t>417351215RT2</t>
  </si>
  <si>
    <t>Bednění věnců věncovkou Porotherm bez izolantu věncovka Porotherm 7 x 33 x 23,8 cm bez izolantu</t>
  </si>
  <si>
    <t>11+1+6+1</t>
  </si>
  <si>
    <t>417361221R00</t>
  </si>
  <si>
    <t>Výztuž ztužujících pásů a věnců z oceli 10216</t>
  </si>
  <si>
    <t>(34+11-1+22,65)*5*1*0,000222</t>
  </si>
  <si>
    <t>(11+5,75+1)*5*1*0,000222</t>
  </si>
  <si>
    <t>(11+1+10,45+6)*5*1,2*0,000222</t>
  </si>
  <si>
    <t>417361821R00</t>
  </si>
  <si>
    <t>Výztuž ztužujících pásů a věnců z oceli 10505</t>
  </si>
  <si>
    <t>(11*3+5,75+34+10,45+1+6+22,65)*1,2*6*0,001</t>
  </si>
  <si>
    <t>631311121R01</t>
  </si>
  <si>
    <t>Doplnění mazanin betonem do 10 m2, do tl.15 cm rozšíření schodu - OS</t>
  </si>
  <si>
    <t>8,85*0,65*0,15</t>
  </si>
  <si>
    <t>6</t>
  </si>
  <si>
    <t>Úpravy povrchu,podlahy</t>
  </si>
  <si>
    <t>611421331RT2</t>
  </si>
  <si>
    <t>Oprava váp.omítek stropů do 30% plochy - štukových s použitím suché maltové směsi</t>
  </si>
  <si>
    <t>13,48+5,9+6,02+45,28+18,17*1,5+2,25*2+3,49*2</t>
  </si>
  <si>
    <t>612403382R00</t>
  </si>
  <si>
    <t>Hrubá výplň rýh ve stěnách do 5x5 cm maltou ze SMS pro rozvody</t>
  </si>
  <si>
    <t>34*2+2,8*10*2</t>
  </si>
  <si>
    <t>612409991R00</t>
  </si>
  <si>
    <t>Začištění omítek kolem oken,dveří apod.</t>
  </si>
  <si>
    <t>20*2,1*2+2*1,6*2+5,2*2+7,5</t>
  </si>
  <si>
    <t>612421331RT2</t>
  </si>
  <si>
    <t>Oprava vápen.omítek stěn do 30 % pl. - štukových s použitím suché maltové směsi</t>
  </si>
  <si>
    <t>4,6*6*2,8+8,4*2*2,8+18,7*2,8*2+2,15*4*2,8+4,5*2,8*2+2,4*2*2,8</t>
  </si>
  <si>
    <t>5,2*2,8</t>
  </si>
  <si>
    <t>612473182R00</t>
  </si>
  <si>
    <t>Omítka vnitřní zdiva ze suché směsi, štuková</t>
  </si>
  <si>
    <t>SO: 1,5*1,2+3*2,8*2+2*2,8*2+1*2*4+0,6*2,8*2</t>
  </si>
  <si>
    <t>Příst: 4,4*8*3,7+10,45*3*3,7+6*2*3,7+2*4*3,7+1*3,7*2+0,8*3,7</t>
  </si>
  <si>
    <t>-0,7*2*2*6-1*2,7*2-2,7*1</t>
  </si>
  <si>
    <t>619481119U00</t>
  </si>
  <si>
    <t>Potažení ploch sklovl+tmel+příchyt</t>
  </si>
  <si>
    <t>306</t>
  </si>
  <si>
    <t>620991121R00</t>
  </si>
  <si>
    <t>Zakrývání výplní vnějších otvorů z lešení</t>
  </si>
  <si>
    <t>20*1,2*0,9+2*0,9*0,65+3*1*2,8+2,6*2,5</t>
  </si>
  <si>
    <t>12,25*3,7+10,95*3,7+5,2*3,7+2,75</t>
  </si>
  <si>
    <t>622300131R00</t>
  </si>
  <si>
    <t>Vyrovnání podkladu tmelem tl. do 5 mm</t>
  </si>
  <si>
    <t>23*3,7</t>
  </si>
  <si>
    <t>622300151R00</t>
  </si>
  <si>
    <t>Montáž soklové lišty</t>
  </si>
  <si>
    <t>152-12,25-3*1-2,6-9,8-5,2</t>
  </si>
  <si>
    <t>622300152R00</t>
  </si>
  <si>
    <t>Montáž dilatační lišty</t>
  </si>
  <si>
    <t>4*5,2</t>
  </si>
  <si>
    <t>622311014R00</t>
  </si>
  <si>
    <t>Soklová lišta hliník KZS  tl. 150 mm</t>
  </si>
  <si>
    <t>119,15*1,1</t>
  </si>
  <si>
    <t>622311113R00</t>
  </si>
  <si>
    <t>Dilatační profil KZS rohový V</t>
  </si>
  <si>
    <t>20,8*1,1</t>
  </si>
  <si>
    <t>622311522R00</t>
  </si>
  <si>
    <t>Zateplovací systém Baumit, sokl, XPS tl. 100 mm</t>
  </si>
  <si>
    <t>152*0,4*1,25</t>
  </si>
  <si>
    <t>13,6+11*1,5+10,6</t>
  </si>
  <si>
    <t>622311522RU1</t>
  </si>
  <si>
    <t>Zateplovací systém Baumit, sokl, XPS tl. 100 mm s mozaikovou omítkou 5,5 kg/m2</t>
  </si>
  <si>
    <t>152*0,8*1,15</t>
  </si>
  <si>
    <t>13,6*2+11*1,5</t>
  </si>
  <si>
    <t>-101,5</t>
  </si>
  <si>
    <t>622323332R00</t>
  </si>
  <si>
    <t>Zateplovací syst.Stomix,fasáda, EPS šedý,tl.100 mm</t>
  </si>
  <si>
    <t>SZ: 107,7*1,05</t>
  </si>
  <si>
    <t>JZ:  44,5*1,05</t>
  </si>
  <si>
    <t>SV: 21,9*1,05</t>
  </si>
  <si>
    <t>JV:  59,7*1,05</t>
  </si>
  <si>
    <t>622421306RU5</t>
  </si>
  <si>
    <t>Zateplovací systém Baumit EPS - F tl. 100 mm se silikonovou omítkou 2,5 kg/m2</t>
  </si>
  <si>
    <t>JV: 38*2,75*1,05</t>
  </si>
  <si>
    <t>4,5*2+7,7+3,6</t>
  </si>
  <si>
    <t>622421306RZ1</t>
  </si>
  <si>
    <t>Zateplovací systém  XPS  tl. 30 mm parapety,špalety,nadpraží se silikomítkou 2.5kg/m2</t>
  </si>
  <si>
    <t>20*4,2*0,2+2*3,2*0,2+3*6,6*0,2+7,6*0,2</t>
  </si>
  <si>
    <t>7,5*0,15+3,8*6*0,15</t>
  </si>
  <si>
    <t>SV: 32,7*0,8</t>
  </si>
  <si>
    <t>622421307RU1</t>
  </si>
  <si>
    <t>Zateplovací systém Baumit EPS - F tl. 150 mm se silikátovou omítkou  2,5 kg/m2</t>
  </si>
  <si>
    <t>JV: 57,8*1,05</t>
  </si>
  <si>
    <t>SV: 117,6*1,05-1*2,8*2-2,7*2,8-11*1,2*0,9-0,6*0,45*2</t>
  </si>
  <si>
    <t>JZ: 72*1,05-1*2,55-10*1,2*0,9-2*0,9*0,65</t>
  </si>
  <si>
    <t>SZ: 7,5+81,8*1,05</t>
  </si>
  <si>
    <t>629451112R00</t>
  </si>
  <si>
    <t>Vyrovnávací vrstva MC šířky do 30 cm vodor.plocha - atika</t>
  </si>
  <si>
    <t>22,7*2+9,3+6,8+11</t>
  </si>
  <si>
    <t>631319161R00</t>
  </si>
  <si>
    <t>Příplatek za konečnou úpravu mazanin tl. 8 cm</t>
  </si>
  <si>
    <t>631362021R00</t>
  </si>
  <si>
    <t>Výztuž mazanin svařovanou sítí z drátů Kari</t>
  </si>
  <si>
    <t>(7,74/0,075)*1,2*0,0048</t>
  </si>
  <si>
    <t>631416211RT1</t>
  </si>
  <si>
    <t>Mazanina betonová , tloušťka 5 - 8 cm pevnost v tlaku 25 MPa</t>
  </si>
  <si>
    <t>(17,35+62,54+5,44+3,87+5,2+2,16+1,56*2+2,04+1,53)*0,075</t>
  </si>
  <si>
    <t>8*0,5*0,15</t>
  </si>
  <si>
    <t>631571003R00</t>
  </si>
  <si>
    <t>Násyp ze štěrkopísku 0 - 32,  zpevňující</t>
  </si>
  <si>
    <t>(39+53)*0,15+5,3*9,4</t>
  </si>
  <si>
    <t>35*0,8*0,3</t>
  </si>
  <si>
    <t>8*0,5*0,6</t>
  </si>
  <si>
    <t>632451064R00</t>
  </si>
  <si>
    <t>Potěr pískocementový, min. 25 MPa, tl. 40 mm</t>
  </si>
  <si>
    <t>35*0,6</t>
  </si>
  <si>
    <t>641960000R00</t>
  </si>
  <si>
    <t>Těsnění spár otvorových prvků PU pěnou</t>
  </si>
  <si>
    <t>20*4,2+2*3,2+2*7,6+7,5*2</t>
  </si>
  <si>
    <t>642952110RT3</t>
  </si>
  <si>
    <t>Osazení zárubní dveřních dřevěných, pl. do 2,5 m2 včetně dodávky zárubně Sapeli  197 x 70/7 - 19 buk</t>
  </si>
  <si>
    <t>642952110RT4</t>
  </si>
  <si>
    <t>Osazení zárubní dveřních dřevěných, pl. do 2,5 m2 včetně dodávky zárubně Sapeli  197 x 80/7 - 19 buk</t>
  </si>
  <si>
    <t>642952110RT5</t>
  </si>
  <si>
    <t>Osazení zárubní dveřních dřevěných, pl. do 2,5 m2 včetně dodávky zárubně Sapeli  197 x 90/7 - 19 buk</t>
  </si>
  <si>
    <t>642952220RT2</t>
  </si>
  <si>
    <t>Osazení zárubní dveřních dřevěných, pl. do 4 m2 včetně dodávky zárubně Sapeli 197 x 110/7 - 19 buk</t>
  </si>
  <si>
    <t>642952220RT3</t>
  </si>
  <si>
    <t>Osazení zárubní dveřních dřevěných, pl. do 4 m2 včetně dodávky zárubně Sapeli 197 x 160/7 - 19 buk</t>
  </si>
  <si>
    <t>642952220RT5</t>
  </si>
  <si>
    <t>Osazení zárubní dveřních dřevěných, pl. do 4 m2 včetně dodávky zárubně Sapeli 197 x 180/7 - 19 buk</t>
  </si>
  <si>
    <t>648952421RT3</t>
  </si>
  <si>
    <t>Osazení parapetních desek dřevěných š. do 50 cm včetně dodávky parapetní desky š. 35 cm</t>
  </si>
  <si>
    <t>648991113RT4</t>
  </si>
  <si>
    <t>Osazení parapetních desek z plast. hmot š.nad 20cm včetně dodávky parapetní desky š. 350 mm</t>
  </si>
  <si>
    <t>20*1,25+2*1</t>
  </si>
  <si>
    <t>622451101R08</t>
  </si>
  <si>
    <t>Vyspravení stěn kamenných vnějších maltou cem. vyrovnání povrchu</t>
  </si>
  <si>
    <t>JV: 52,5</t>
  </si>
  <si>
    <t>94</t>
  </si>
  <si>
    <t>Lešení a stavební výtahy</t>
  </si>
  <si>
    <t>941941051R00</t>
  </si>
  <si>
    <t>Montáž lešení leh.řad.s podlahami,š.1,5 m, H 10 m</t>
  </si>
  <si>
    <t>SZ: 218</t>
  </si>
  <si>
    <t>JZ: 160</t>
  </si>
  <si>
    <t>SV: 151</t>
  </si>
  <si>
    <t>JV:  195</t>
  </si>
  <si>
    <t>941941391R00</t>
  </si>
  <si>
    <t>Příplatek za každý měsíc použití lešení k pol.1051</t>
  </si>
  <si>
    <t>941941851R00</t>
  </si>
  <si>
    <t>Demontáž lešení leh.řad.s podlahami,š.1,5 m,H 10 m</t>
  </si>
  <si>
    <t>941955001R00</t>
  </si>
  <si>
    <t>Lešení lehké pomocné, výška podlahy do 1,2 m</t>
  </si>
  <si>
    <t>943943221R00</t>
  </si>
  <si>
    <t>Montáž lešení prostorové lehké, do 200kg, H 10 m</t>
  </si>
  <si>
    <t>62,55+17,35+183,75</t>
  </si>
  <si>
    <t>943943821R00</t>
  </si>
  <si>
    <t>Demontáž lešení, prostor. lehké, 200 kPa, H 10 m</t>
  </si>
  <si>
    <t>944944111U00</t>
  </si>
  <si>
    <t>Ochranná síť na lešení z textilie</t>
  </si>
  <si>
    <t>95</t>
  </si>
  <si>
    <t>Dokončovací konstrukce na pozemních stavbách</t>
  </si>
  <si>
    <t>952901111R00</t>
  </si>
  <si>
    <t>Vyčištění budov o výšce podlaží do 4 m</t>
  </si>
  <si>
    <t>62,54+17,35+183,75+13,85+13,05+13,48+5,9+6,02+45,28+19,07+13,78</t>
  </si>
  <si>
    <t>18,17+2,25+1,94+3,49+12,6+5,11+5,44+3,87+5,2+3,16+1,56*3+2,04</t>
  </si>
  <si>
    <t>953943113R00</t>
  </si>
  <si>
    <t>Osazení kovových předmětů do zdiva, 15 kg / kus</t>
  </si>
  <si>
    <t>953943121R00</t>
  </si>
  <si>
    <t>Osazení kovových předmětů do betonu, 1 kg / kus</t>
  </si>
  <si>
    <t>PC95-01</t>
  </si>
  <si>
    <t>mřížka nerez větrací 150x300mm D+M</t>
  </si>
  <si>
    <t>96</t>
  </si>
  <si>
    <t>Bourání konstrukcí</t>
  </si>
  <si>
    <t>960191241R00</t>
  </si>
  <si>
    <t>Bourání konstrukcí z kamenných kvádrů</t>
  </si>
  <si>
    <t>8,15*4,5*0,4</t>
  </si>
  <si>
    <t>961044111R00</t>
  </si>
  <si>
    <t>Bourání základů z betonu prostého</t>
  </si>
  <si>
    <t>7,5*0,5*2</t>
  </si>
  <si>
    <t>0,7*0,7*0,9*2</t>
  </si>
  <si>
    <t>962031133R00</t>
  </si>
  <si>
    <t>Bourání příček cihelných tl. 15 cm</t>
  </si>
  <si>
    <t>4,3*2,8*2+1,9*2,8</t>
  </si>
  <si>
    <t>1*2,25+1,8*2,8</t>
  </si>
  <si>
    <t>962032231R00</t>
  </si>
  <si>
    <t>Bourání zdiva z cihel pálených na MVC</t>
  </si>
  <si>
    <t>2,7*2,8*0,5-1,2*0,9*0,5</t>
  </si>
  <si>
    <t>1*2,25*0,3</t>
  </si>
  <si>
    <t>965042141RT3</t>
  </si>
  <si>
    <t>Bourání mazanin betonových tl. 10 cm, nad 4 m2 sbíječka tl. mazaniny 5 - 8 cm</t>
  </si>
  <si>
    <t>(18,17+2,25+1,94+3,49)*0,1</t>
  </si>
  <si>
    <t>15*0,8*0,1</t>
  </si>
  <si>
    <t>965081713RT1</t>
  </si>
  <si>
    <t>Bourání dlaždic keramických tl. 1 cm, nad 1 m2 ručně dlaždice keramické</t>
  </si>
  <si>
    <t>183,75+13,85+13,05+13,48+5,9+18,17+2,25+1,94+3,49+12,6</t>
  </si>
  <si>
    <t>965081813RT1</t>
  </si>
  <si>
    <t>Bourání dlaždic teracových tl. nad 1 cm, nad 1 m2 ručně dlaždice teraco</t>
  </si>
  <si>
    <t>45,3</t>
  </si>
  <si>
    <t>967031132R00</t>
  </si>
  <si>
    <t>Přisekání rovných ostění cihelných na MVC</t>
  </si>
  <si>
    <t>2,2*0,3*4</t>
  </si>
  <si>
    <t>968061113R00</t>
  </si>
  <si>
    <t>Vyvěšení dřevěných okenních křídel pl. nad 1,5 m2</t>
  </si>
  <si>
    <t>968062244R00</t>
  </si>
  <si>
    <t>Vybourání dřevěných rámů oken jednoduch. pl. 1 m2</t>
  </si>
  <si>
    <t>20*1,2*0,9+2*0,9*0,65</t>
  </si>
  <si>
    <t>968072641R00</t>
  </si>
  <si>
    <t>Vybourání kovových stěn, kromě výkladních</t>
  </si>
  <si>
    <t>12,25*3,8+5*3,8</t>
  </si>
  <si>
    <t>971033451R00</t>
  </si>
  <si>
    <t>Vybourání otv. zeď cihel. pl.0,25 m2, tl.45cm, MVC</t>
  </si>
  <si>
    <t>972012311R00</t>
  </si>
  <si>
    <t>Vybourání otvorů strop prefa pl. 0,25 m2, nad 12cm</t>
  </si>
  <si>
    <t>973031345R00</t>
  </si>
  <si>
    <t>Vysekání kapes zeď cih. MVC pl. 0,25 m2, hl. 30 cm</t>
  </si>
  <si>
    <t>6*2</t>
  </si>
  <si>
    <t>974031132R00</t>
  </si>
  <si>
    <t>Vysekání rýh ve zdi cihelné 5 x 7 cm</t>
  </si>
  <si>
    <t>124</t>
  </si>
  <si>
    <t>976083131R00</t>
  </si>
  <si>
    <t>Vybourání škrabáků,konzol apod.z dlažby</t>
  </si>
  <si>
    <t>976085211R00</t>
  </si>
  <si>
    <t>Vybourání kanal.rámů a poklopů plochy do 0,3 m2 vpusti</t>
  </si>
  <si>
    <t>978013191R00</t>
  </si>
  <si>
    <t>Otlučení omítek vnitřních stěn v rozsahu do 100 %</t>
  </si>
  <si>
    <t>5*2*2,1*2</t>
  </si>
  <si>
    <t>978059531R00</t>
  </si>
  <si>
    <t>Odsekání vnitřních obkladů stěn nad 2 m2</t>
  </si>
  <si>
    <t>3,5*1,5*2+2*1,5*2</t>
  </si>
  <si>
    <t>4,2*2*2+4,6*2*2</t>
  </si>
  <si>
    <t>PC96-01</t>
  </si>
  <si>
    <t>Vysekání vent. mřížek a žaluzií fasáda - pro překotvení na líc</t>
  </si>
  <si>
    <t>98</t>
  </si>
  <si>
    <t>Demolice</t>
  </si>
  <si>
    <t>981012316R00</t>
  </si>
  <si>
    <t>Demolice budov, zdivo, podíl konstr. do 35 %, MVC</t>
  </si>
  <si>
    <t>10*5,7*3,8</t>
  </si>
  <si>
    <t>979081111R00</t>
  </si>
  <si>
    <t xml:space="preserve">Odvoz suti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</si>
  <si>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</si>
  <si>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</si>
  <si>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</si>
  <si>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</si>
  <si>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</si>
  <si>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</si>
  <si>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</si>
  <si>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</si>
  <si>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</si>
  <si>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suti 5% příměsí </t>
  </si>
  <si>
    <t>99</t>
  </si>
  <si>
    <t>Staveništní přesun hmot</t>
  </si>
  <si>
    <t>998011001R00</t>
  </si>
  <si>
    <t xml:space="preserve">Přesun hmot pro budovy zděné výšky do 6 m </t>
  </si>
  <si>
    <t>711</t>
  </si>
  <si>
    <t>Izolace proti vodě</t>
  </si>
  <si>
    <t>711212002R00</t>
  </si>
  <si>
    <t>Stěrka hydroizolační těsnicí hmotou soc.zařízení</t>
  </si>
  <si>
    <t>2*1+4*1</t>
  </si>
  <si>
    <t>711471051RZ5</t>
  </si>
  <si>
    <t>Izolace, tlak. voda, vodorovná fólií PVC, volně včetně dodávky mPVC folie tl. 1,5 mm</t>
  </si>
  <si>
    <t>10,85*11</t>
  </si>
  <si>
    <t>711471052R00</t>
  </si>
  <si>
    <t>Izolace, tlak. voda, vodorov. textilními pásy s PE</t>
  </si>
  <si>
    <t>711472051RZ2</t>
  </si>
  <si>
    <t>Izolace, tlaková voda, svislá fólií PVC, volně včetně dodávky fólie mPVC tl. 1,5mm</t>
  </si>
  <si>
    <t>11*1,3+22*0,6</t>
  </si>
  <si>
    <t>711472052R00</t>
  </si>
  <si>
    <t>Izolace, tlak. voda, svislá textilními pásy s PE</t>
  </si>
  <si>
    <t>711777588R00</t>
  </si>
  <si>
    <t>Opracování prostupů trub termoplasty D do 200 mm</t>
  </si>
  <si>
    <t>PC711-01</t>
  </si>
  <si>
    <t>hydroizolační stěrka</t>
  </si>
  <si>
    <t>kg</t>
  </si>
  <si>
    <t>6*1,85</t>
  </si>
  <si>
    <t>693705141</t>
  </si>
  <si>
    <t>Geotextilie-300g/m2 do 4m</t>
  </si>
  <si>
    <t>(119,5+27,5)*2*1,1</t>
  </si>
  <si>
    <t>998711201R00</t>
  </si>
  <si>
    <t xml:space="preserve">Přesun hmot pro izolace proti vodě, výšky do 6 m </t>
  </si>
  <si>
    <t>712</t>
  </si>
  <si>
    <t>Živičné krytiny</t>
  </si>
  <si>
    <t>712300833RT3</t>
  </si>
  <si>
    <t>Odstranění živičné krytiny střech do 10° 3vrstvé z ploch jednotlivě nad 20 m2</t>
  </si>
  <si>
    <t>305</t>
  </si>
  <si>
    <t>712371801RZ5</t>
  </si>
  <si>
    <t>Povlaková krytina střech do 10°, fólií mPVC 1 vrstva - včetně fólie mPVC tl. 2,0 mm</t>
  </si>
  <si>
    <t>237,8+620</t>
  </si>
  <si>
    <t>712391171RZ1</t>
  </si>
  <si>
    <t>Povlaková krytina střech do 10°, podklad. textilie 1 vrstva - včetně dodávky synt.textilie 300g/m2</t>
  </si>
  <si>
    <t>PC712-01</t>
  </si>
  <si>
    <t>Mechanické kotvení mPVC folie D+M - dle kot.plánu typ kotev SFS ISOTAK R-45+TI(A)-T25-6.3</t>
  </si>
  <si>
    <t>1242+464+465+284</t>
  </si>
  <si>
    <t>PC712-02</t>
  </si>
  <si>
    <t>Liniové obvodové kotvení folie  - profil obvodový SFS ISOTAK</t>
  </si>
  <si>
    <t>104,3+63,8</t>
  </si>
  <si>
    <t>PC712-03</t>
  </si>
  <si>
    <t>Provedení střešní vpustě DN100 vč. nástavce a koše dl.1.0m D+M</t>
  </si>
  <si>
    <t>PC712-04</t>
  </si>
  <si>
    <t>vložky PVC vpustí DN100</t>
  </si>
  <si>
    <t>PC712-05</t>
  </si>
  <si>
    <t>Opracování detailu u atiky desky OSB tl.18mm š.500mm</t>
  </si>
  <si>
    <t>22,7+9,3+38,1*2+13,45*4</t>
  </si>
  <si>
    <t>PC712-06</t>
  </si>
  <si>
    <t>Opracování detailu - prostup potrubí do DN250 odtahy kanalizace , vzt a odv.stř.pláště</t>
  </si>
  <si>
    <t>PC712-07</t>
  </si>
  <si>
    <t>Opracování detailu u kom.tělesa</t>
  </si>
  <si>
    <t>1,5+2*0,5</t>
  </si>
  <si>
    <t>PC712-08</t>
  </si>
  <si>
    <t>Tmelení ukonč. a rohov.lišt polyuret.tmelem atika</t>
  </si>
  <si>
    <t>162*1,05</t>
  </si>
  <si>
    <t>998712201R00</t>
  </si>
  <si>
    <t xml:space="preserve">Přesun hmot pro povlakové krytiny, výšky do 6 m </t>
  </si>
  <si>
    <t>713</t>
  </si>
  <si>
    <t>Izolace tepelné</t>
  </si>
  <si>
    <t>713100813R00</t>
  </si>
  <si>
    <t>Odstranění tepelné izolace, polystyrén tl. nad 5cm márnice,chladírna</t>
  </si>
  <si>
    <t>2,75*2*2,8+4,4*4*2,8+4*2*2,8</t>
  </si>
  <si>
    <t>2,75*4,4+4*4,4</t>
  </si>
  <si>
    <t>713111111RT2</t>
  </si>
  <si>
    <t>Izolace tepelné stropů vrchem kladené volně 2 vrstvy - materiál ve specifikaci</t>
  </si>
  <si>
    <t>235+582</t>
  </si>
  <si>
    <t>713111121RU1</t>
  </si>
  <si>
    <t>Izolace tepelné stropů rovných spodem, drátem 1 vrstva - včetně dodávky MV tl.100 mm</t>
  </si>
  <si>
    <t>31,5*11</t>
  </si>
  <si>
    <t>713121111RT1</t>
  </si>
  <si>
    <t>Izolace tepelná podlah na sucho, jednovrstvá materiál ve specifikaci</t>
  </si>
  <si>
    <t>2,25+1,94+3,49</t>
  </si>
  <si>
    <t>713121111RV5</t>
  </si>
  <si>
    <t>Izolace tepelná podlah na sucho, jednovrstvá včetně dodávky polystyren EPS 150S tl.100 mm</t>
  </si>
  <si>
    <t>(62,54+17,35+5,44+3,87+2,16+1,56*3+2,04)*1,5</t>
  </si>
  <si>
    <t>713131163R00</t>
  </si>
  <si>
    <t>Montáž izolace na tmel a hmožd.8 ks/m2, beton - bet.zákl.pas</t>
  </si>
  <si>
    <t>31*1,5</t>
  </si>
  <si>
    <t>713191100R00</t>
  </si>
  <si>
    <t>Položení a nalepení parotěsné fólie asf.pás s AL vložkou tl.min.1.0mm - vytaž.na atiku</t>
  </si>
  <si>
    <t>713191121R00</t>
  </si>
  <si>
    <t>Izolace tepelné překrytím pásem A 400/H</t>
  </si>
  <si>
    <t>147,12+7,68</t>
  </si>
  <si>
    <t>71310098001</t>
  </si>
  <si>
    <t>Prořezání dilat.drážky u atiky š.20mm hl.60mm</t>
  </si>
  <si>
    <t>PC713-01</t>
  </si>
  <si>
    <t>Mechan.kotvení tep.izolace šrouby do bet. +telesk.podl.</t>
  </si>
  <si>
    <t>817*2,2</t>
  </si>
  <si>
    <t>28375977</t>
  </si>
  <si>
    <t>Deska - klín spádový EXTRAPOR 150 S ( 0.035 ) 0-100mm</t>
  </si>
  <si>
    <t>817*0,075</t>
  </si>
  <si>
    <t>28376361</t>
  </si>
  <si>
    <t>Deska polystyrenová EPS150S tl. 30 mm</t>
  </si>
  <si>
    <t>7,68*1,1</t>
  </si>
  <si>
    <t>28376372</t>
  </si>
  <si>
    <t>Deska polystyrenová EPS150S (0.035) tl. 100 mm</t>
  </si>
  <si>
    <t>817*1,5</t>
  </si>
  <si>
    <t>693660701</t>
  </si>
  <si>
    <t>Parotěsná folie-bitumen,vícevrstvá samol.folie,skl vložka+vrchní AL folií</t>
  </si>
  <si>
    <t>817*1,05</t>
  </si>
  <si>
    <t>998713201R00</t>
  </si>
  <si>
    <t xml:space="preserve">Přesun hmot pro izolace tepelné, výšky do 6 m </t>
  </si>
  <si>
    <t>762</t>
  </si>
  <si>
    <t>Konstrukce tesařské</t>
  </si>
  <si>
    <t>762131811R00</t>
  </si>
  <si>
    <t>Demontáž bednění stěn z hrubých prken, latí</t>
  </si>
  <si>
    <t>312</t>
  </si>
  <si>
    <t>762331811R00</t>
  </si>
  <si>
    <t>Demontáž konstrukcí krovů z hranolů do 120 cm2</t>
  </si>
  <si>
    <t>9,5*23+23*1,2*4</t>
  </si>
  <si>
    <t>6*15+15*1,2*4</t>
  </si>
  <si>
    <t>762331812R00</t>
  </si>
  <si>
    <t>Demontáž konstrukcí krovů z hranolů do 224 cm2</t>
  </si>
  <si>
    <t>22,7*2+9,3*2+14*2+6*2</t>
  </si>
  <si>
    <t>762395000R00</t>
  </si>
  <si>
    <t>Spojovací a ochranné prostředky pro střechy</t>
  </si>
  <si>
    <t>156,3*0,02</t>
  </si>
  <si>
    <t>156,3*0,05*0,05</t>
  </si>
  <si>
    <t>762429001U00</t>
  </si>
  <si>
    <t>Mtž obložení stropu podkladový rošt</t>
  </si>
  <si>
    <t>156,3</t>
  </si>
  <si>
    <t>762430025U00</t>
  </si>
  <si>
    <t>Obložení stěn CETRIS 20 P+D šroub střešní římsa - boční strana ocel.vazníků</t>
  </si>
  <si>
    <t>(38,1*2+14*2)*1,5</t>
  </si>
  <si>
    <t>762841811R00</t>
  </si>
  <si>
    <t>183,75+21,75*1,5*2+21,75*2,75+14*2*1,5</t>
  </si>
  <si>
    <t>5*3,8*2</t>
  </si>
  <si>
    <t>979011111R00</t>
  </si>
  <si>
    <t>Svislá doprava suti a vybour. hmot za 2.NP a 1.PP</t>
  </si>
  <si>
    <t>Odvoz suti na skládku do 1 km</t>
  </si>
  <si>
    <t>Příplatek k odvozu za každý další 1 km</t>
  </si>
  <si>
    <t>Vnitrostaveništní doprava suti do 10 m</t>
  </si>
  <si>
    <t>Příplatek k vnitrost. dopravě suti za dalších 5 m</t>
  </si>
  <si>
    <t>Poplatek za skládku suti 5% příměsí</t>
  </si>
  <si>
    <t>998762202R00</t>
  </si>
  <si>
    <t xml:space="preserve">Přesun hmot pro tesařské konstrukce, výšky do 12 m </t>
  </si>
  <si>
    <t>764</t>
  </si>
  <si>
    <t>Konstrukce klempířské</t>
  </si>
  <si>
    <t>764311822R00</t>
  </si>
  <si>
    <t>Demont. krytiny, tabule 2 x 1 m, nad 25 m2, do 30°</t>
  </si>
  <si>
    <t>9,3*22,65+5,8*14</t>
  </si>
  <si>
    <t>764352810R00</t>
  </si>
  <si>
    <t>Demontáž žlabů půlkruh. rovných, rš 330 mm, do 30°</t>
  </si>
  <si>
    <t>22,7+36,7</t>
  </si>
  <si>
    <t>764410360R00</t>
  </si>
  <si>
    <t>Oplechování parapetů včetně rohů Al, rš 400 mm</t>
  </si>
  <si>
    <t>32</t>
  </si>
  <si>
    <t>764410850R00</t>
  </si>
  <si>
    <t>Demontáž oplechování parapetů,rš od 100 do 330 mm</t>
  </si>
  <si>
    <t>764430840R00</t>
  </si>
  <si>
    <t>Demontáž oplechování zdí,rš od 330 do 500 mm</t>
  </si>
  <si>
    <t>9,3+0,5*2</t>
  </si>
  <si>
    <t>764454802R00</t>
  </si>
  <si>
    <t>Demontáž odpadních trub kruhových,D 120 mm</t>
  </si>
  <si>
    <t>3*3,5</t>
  </si>
  <si>
    <t>764841215R00</t>
  </si>
  <si>
    <t>Odvětrání Pz plech, trouby kruhové, D do 200 mm poplast</t>
  </si>
  <si>
    <t>764901052R00</t>
  </si>
  <si>
    <t>poplast odpadní trouby kruhové SROR, D 120 mm</t>
  </si>
  <si>
    <t>4,8*2</t>
  </si>
  <si>
    <t>764918337R00</t>
  </si>
  <si>
    <t>Z+M.lemov.z popl.plech.na plochých střech. rš 50 K6</t>
  </si>
  <si>
    <t>764918912R00</t>
  </si>
  <si>
    <t>Z+M závětrné lišty z ocel.popl.plechu  rš 400 mm komín - K2</t>
  </si>
  <si>
    <t>764721118U01</t>
  </si>
  <si>
    <t>Oplechování atiky rš.650 vč. ocel.příponky žár.zink.poplast. pl. tl.0.7mm - K3</t>
  </si>
  <si>
    <t>Oplechování atiky rš.450-kotvený vč.příponk žár.zink.poplastl. tl.0.7mm - K4</t>
  </si>
  <si>
    <t>PC764-01</t>
  </si>
  <si>
    <t>Kotvení klempířských výrobků PP plechu</t>
  </si>
  <si>
    <t>(54+132+4+9,3+32)*2,5</t>
  </si>
  <si>
    <t>PC764-02</t>
  </si>
  <si>
    <t>rohová zpevň.lišta z popl.plechu rš100</t>
  </si>
  <si>
    <t>162+13,45*2</t>
  </si>
  <si>
    <t>998764201R00</t>
  </si>
  <si>
    <t xml:space="preserve">Přesun hmot pro klempířské konstr., výšky do 6 m </t>
  </si>
  <si>
    <t>766</t>
  </si>
  <si>
    <t>Konstrukce truhlářské</t>
  </si>
  <si>
    <t>766660716U00</t>
  </si>
  <si>
    <t>Mtž samozavírač kovová zárubeň vč.samozavír. abloy atd.</t>
  </si>
  <si>
    <t>766661112R00</t>
  </si>
  <si>
    <t>Montáž dveří do zárubně,otevíravých 1kř.do 0,8 m</t>
  </si>
  <si>
    <t>766661122R00</t>
  </si>
  <si>
    <t>Montáž dveří do zárubně,otevíravých 1kř.nad 0,8 m</t>
  </si>
  <si>
    <t>766661142R00</t>
  </si>
  <si>
    <t>Montáž dveří do zárubně,otevíravých 2kř.nad 1,45 m</t>
  </si>
  <si>
    <t>PC766-01</t>
  </si>
  <si>
    <t>Okno plastové sklopné 1,20*0,90m - OP1 3-sklo , mikrovent. - 1kř , Uw=0.9  , D+M</t>
  </si>
  <si>
    <t>PC766-02</t>
  </si>
  <si>
    <t>Okno plastové sklopné 1kř 0,90*0,65m - OP2 3-sklo  , Uw=0.9 , D+M</t>
  </si>
  <si>
    <t>PC766-03</t>
  </si>
  <si>
    <t>Okno plastové 2,70*-2,80m - OP3 1kř - fix , Uw=0,9 , D+M</t>
  </si>
  <si>
    <t>PC766-04</t>
  </si>
  <si>
    <t>Okna plastové ot.+skl 2,75*1,00m - OP4 3-sklo , mikrovent. , 2kř , Uw=0,9 , D+M</t>
  </si>
  <si>
    <t>PC766-05</t>
  </si>
  <si>
    <t>Dveře plastové proskl. 1kř. 1,00x2,80m - PD1 3-sklo- bezp. , 1kř , Uw=0,9 , D+M</t>
  </si>
  <si>
    <t>PC766-06</t>
  </si>
  <si>
    <t>Dveře plastové proskl. 1kř , 1,00x2,55m - PD2 3-sklo bezp.  , 1kř., Uw=0.9 , D+M</t>
  </si>
  <si>
    <t>PC766-07</t>
  </si>
  <si>
    <t>Kování dveří - cobra , 2xklika, štítek,zámek vl</t>
  </si>
  <si>
    <t>PC766-08</t>
  </si>
  <si>
    <t>Demontáž stáv. oken a dveří vč.odvozu suti</t>
  </si>
  <si>
    <t>PC766-09</t>
  </si>
  <si>
    <t>Dřev.obložení stěny OS nad 2kř.dveřmi na dřev.roštu</t>
  </si>
  <si>
    <t>PC766-10</t>
  </si>
  <si>
    <t>Příplatek za dveře se zvýš.akust.útlumem 35db</t>
  </si>
  <si>
    <t>PC766-11</t>
  </si>
  <si>
    <t>Čistící zóna tl.9mm ,33 , typ např. Coral Duo m.č. 1.01 - T3</t>
  </si>
  <si>
    <t>5,9*4,5</t>
  </si>
  <si>
    <t>61162102</t>
  </si>
  <si>
    <t>Dveře vnitřní fóliované plné 1kř.70x197 cm HPL0,8 - DD12</t>
  </si>
  <si>
    <t>61162103</t>
  </si>
  <si>
    <t>Dveře vnitřní fóliované plné 1kř.80x197 cm HPL 0,8 - DD34</t>
  </si>
  <si>
    <t>61162104</t>
  </si>
  <si>
    <t>Dveře vnitřní fóliované plné 1kř.90x197 cm HPL0,8 - DD56</t>
  </si>
  <si>
    <t>61162105</t>
  </si>
  <si>
    <t>Dveře vnitřní fóliované plné 1kř.110x197 cm HPL0,8  - DD78</t>
  </si>
  <si>
    <t>61162109</t>
  </si>
  <si>
    <t>Dveře vnitřní fóliované plné 2kř.180x197 cm HPL0,8 - DD9</t>
  </si>
  <si>
    <t>611621381</t>
  </si>
  <si>
    <t>Dveře vnitřní dýhované plné 2kř.160x255 cm atyp vč. atyp.zárubně š.100mm</t>
  </si>
  <si>
    <t>998766201R00</t>
  </si>
  <si>
    <t xml:space="preserve">Přesun hmot pro truhlářské konstr., výšky do 6 m </t>
  </si>
  <si>
    <t>767</t>
  </si>
  <si>
    <t>Konstrukce zámečnické</t>
  </si>
  <si>
    <t>767132212R00</t>
  </si>
  <si>
    <t>Montáž akustických úprav - závěsné konstrukce OS</t>
  </si>
  <si>
    <t>183,75*1,6</t>
  </si>
  <si>
    <t>767421101R00</t>
  </si>
  <si>
    <t>Montáž opláštení PUR panely do zdiva H do h=5 m</t>
  </si>
  <si>
    <t>4,4*4*2,8+3,75*2,8*2+4*2,8*2</t>
  </si>
  <si>
    <t>4,6*4,1+2,95*4,6</t>
  </si>
  <si>
    <t>767425155R00</t>
  </si>
  <si>
    <t>Montáž závěsné konstrukce v množ. nad 1 m2, 2,4 m hlin.rošt - ker.obklad vn.a vnitř.ploch-m.č.1.01</t>
  </si>
  <si>
    <t>233,8</t>
  </si>
  <si>
    <t>10,75*3,7-1*2,8-2,5*2,8</t>
  </si>
  <si>
    <t>767996801R00</t>
  </si>
  <si>
    <t>Demontáž atypických ocelových konstr. do 50 kg</t>
  </si>
  <si>
    <t>35*12</t>
  </si>
  <si>
    <t>767996802R00</t>
  </si>
  <si>
    <t>Demontáž atypických ocelových konstr. do100 kg kovové stěny</t>
  </si>
  <si>
    <t>12,25*3,8*15</t>
  </si>
  <si>
    <t>5*3,8*15*2</t>
  </si>
  <si>
    <t>PC767-01</t>
  </si>
  <si>
    <t>Ocel.čistící rohož - žár.zink. 2400x1200mm-D+M zapuštěná L30x30 rám - hlav.+ boční vstupy Z4</t>
  </si>
  <si>
    <t>PC767-02a</t>
  </si>
  <si>
    <t>Ocel.příhradové vazníky V1-2 dl.13.60m h=1.0m  tvar a členění dle návrhu část D.1.2 ks=9 , D+M</t>
  </si>
  <si>
    <t>9*13,6*65</t>
  </si>
  <si>
    <t>PC767-02b</t>
  </si>
  <si>
    <t>Ocel. příhladové ztužidlo - podélné,příčné</t>
  </si>
  <si>
    <t>PC767-03</t>
  </si>
  <si>
    <t>Ocel.nosný rám Z3 vč. kotvení P15 průvlak tvaru L + 2x stojka + kot.deska  D+M</t>
  </si>
  <si>
    <t>(14,8*40+4*2*40+2*12)</t>
  </si>
  <si>
    <t>PC767-04</t>
  </si>
  <si>
    <t>Přechod.profil š.42mm - dl.900mm D+M - Z16</t>
  </si>
  <si>
    <t>PC767-05</t>
  </si>
  <si>
    <t>Ruční hasící přístroje práškové 21A - 6kg 113B</t>
  </si>
  <si>
    <t>PC767-06</t>
  </si>
  <si>
    <t>Nasávací mřížky do dveří-do rozm.400x150mm AL - Z14</t>
  </si>
  <si>
    <t>PC767-07</t>
  </si>
  <si>
    <t>Kovové žaluzie 65x45cm - Z1 zinkované</t>
  </si>
  <si>
    <t>PC767-08</t>
  </si>
  <si>
    <t>kovové mříže na okna roz. 1400x1000mm kotvené do zdiva , zinkované - Z2</t>
  </si>
  <si>
    <t>PC767-09</t>
  </si>
  <si>
    <t>Kovové 1kř. dveře - chladicí box ,tl.90mm,izol.PUR rozm.1100x1970mm vč. zárubně  - ZD/1 D+M</t>
  </si>
  <si>
    <t>PC767-10</t>
  </si>
  <si>
    <t>Stěna fasád.hliníková s 2kř.dveř.-12.25*3,75mm-HL1 3sklo bezpn.,panik.klika,1x samoz.,lak,folie D+M</t>
  </si>
  <si>
    <t>PC767-11</t>
  </si>
  <si>
    <t>Stěna fasád.hliník.s 2kř. dveřmi 9.80x3,70m - HL2 3sklo bezpn.,panik.klikaí,1x samoz.-lak,folie D+M</t>
  </si>
  <si>
    <t>PC767-12</t>
  </si>
  <si>
    <t>Stěna fasád.hliník. 4.90x3.70m - HL3 3sklo bezpečn.- lak. - D+M</t>
  </si>
  <si>
    <t>PC767-13</t>
  </si>
  <si>
    <t>Stěna fasád.hliník. s 2kř. dveř.- 4.90x3.70m - HL4 3sklo bezpečn. , 1x samozav., lak,folie - D+M</t>
  </si>
  <si>
    <t>PC767-14</t>
  </si>
  <si>
    <t>Stěna vnitř..hlinik. s 1kř.dveřmi 2.50x2.80m - HL5 3sklo bezp. , 1x samozav. , lak , D+M</t>
  </si>
  <si>
    <t>PC767-15</t>
  </si>
  <si>
    <t>Stěna vnitř.hlin. s 1kř.dveř.,rozm.4,50x2.80m -HL6 3xbezp.sklo , lak - D+M</t>
  </si>
  <si>
    <t>PC767-16</t>
  </si>
  <si>
    <t>Dveře hlin. 1kř. s nadsv., 900x2800mm - HL7 2x sklo bezp , lak , D+M</t>
  </si>
  <si>
    <t>PC767-17</t>
  </si>
  <si>
    <t>Dveře hlin.2křídl.,,2700x2550mm - HL8 bezp.sklo,pan.klika , lak , D+M</t>
  </si>
  <si>
    <t>PC767-18</t>
  </si>
  <si>
    <t>Odvětr.-průvětrník 150*300 se sítí - Z7 D+M</t>
  </si>
  <si>
    <t>PC767-19</t>
  </si>
  <si>
    <t>Skříň HUP - překotvení dvířek na líc fasády</t>
  </si>
  <si>
    <t>PC767-20</t>
  </si>
  <si>
    <t>Skříň elektro 600x400mm - překotvení na líc zat repase</t>
  </si>
  <si>
    <t>PC767-21</t>
  </si>
  <si>
    <t>Piktogram - dveře - elox.hlin 30x15cm Z15</t>
  </si>
  <si>
    <t>PC767-22</t>
  </si>
  <si>
    <t>Kovový poklop šachty do dlažby 60x60cm vč. rámu L25x25 - nerez Z6 - D+M</t>
  </si>
  <si>
    <t>61210171</t>
  </si>
  <si>
    <t>Panel stěnový PUR tl.jádra 60 mm plech lakovaný</t>
  </si>
  <si>
    <t>4,1*2*2,8+4,6*2*2,8+4,6*4,1</t>
  </si>
  <si>
    <t>61210174.A</t>
  </si>
  <si>
    <t>Panel stěnový PUR tl.jádra 100 mm plech lakovaný</t>
  </si>
  <si>
    <t>2,95*2*2,8+4,6*2*2,8</t>
  </si>
  <si>
    <t>998767201R00</t>
  </si>
  <si>
    <t xml:space="preserve">Přesun hmot pro zámečnické konstr., výšky do 6 m </t>
  </si>
  <si>
    <t>771</t>
  </si>
  <si>
    <t>Podlahy z dlaždic a obklady</t>
  </si>
  <si>
    <t>771475014RT1</t>
  </si>
  <si>
    <t>Obklad soklíků keram.rovných, tmel,10x10 cm Monoflex (Schomburg)</t>
  </si>
  <si>
    <t>3*1+4,37*2+4*2+0,3*2+3*2+1,8*2-0,7*2-0,8-0,9-2,5</t>
  </si>
  <si>
    <t>20,2*2+8,85-5-12,25+0,5*2-6,2</t>
  </si>
  <si>
    <t>60,85-1,8-2,6-0,8*2-0,9*2-1,1*3</t>
  </si>
  <si>
    <t>2,15*2+2,75*2-0,8+4*2-0,8+1,95*2+1,8*2+0,6-1</t>
  </si>
  <si>
    <t>771575107RT2</t>
  </si>
  <si>
    <t>Montáž podlah keramických</t>
  </si>
  <si>
    <t>183,75-59+62,54+13,48+5,9+6,02+45,28+18,17+2,25+1,94+3,49</t>
  </si>
  <si>
    <t>5,44+3,87+5,2+2,16+1,5*3+2,04</t>
  </si>
  <si>
    <t>PC771-01</t>
  </si>
  <si>
    <t>lepící tmel na dlažby - např. Sikabond</t>
  </si>
  <si>
    <t>(307,03+45,75)/5</t>
  </si>
  <si>
    <t>Příplatek za hydroizol.tmel</t>
  </si>
  <si>
    <t>1,94+2,25+18,17+5,44+3,87+5,2+2,16+1,56*3+2,04</t>
  </si>
  <si>
    <t>PC771-02</t>
  </si>
  <si>
    <t>trv.pružný tmel styk se stěnou</t>
  </si>
  <si>
    <t>l</t>
  </si>
  <si>
    <t>35*0,5*0,3</t>
  </si>
  <si>
    <t>PC771-03</t>
  </si>
  <si>
    <t>flex.spár.hmota</t>
  </si>
  <si>
    <t>(307,03+45,75)/10</t>
  </si>
  <si>
    <t>59764205</t>
  </si>
  <si>
    <t>Dlažba ker.slinutá, matná 450x450x9 mm R10- dekor tmavě šedý mramor dekor</t>
  </si>
  <si>
    <t>(13,48+5,9+6,2+45,28+18,17+2,25+4+3,49)*1,08</t>
  </si>
  <si>
    <t>85*0,15*1,1</t>
  </si>
  <si>
    <t>59764207</t>
  </si>
  <si>
    <t>Dlažba ker.slinutá , matná 600x600x9,5 mm R11 , rektif. ,dekor-tmavě šedý mramor</t>
  </si>
  <si>
    <t>(5,44+3,87+5,2+2,16+1,53+1,56+1,53+2,04)*1,08</t>
  </si>
  <si>
    <t>597642071</t>
  </si>
  <si>
    <t>Dlažba ker.slinutá lesklá 750x750x10 mm R9 , rektifik.,dekor- tmavě šedý jemný mramorový</t>
  </si>
  <si>
    <t>(183,75-59+62,54+17,35)*1,1</t>
  </si>
  <si>
    <t>45*0,15*1,15</t>
  </si>
  <si>
    <t>998771201R00</t>
  </si>
  <si>
    <t xml:space="preserve">Přesun hmot pro podlahy z dlaždic, výšky do 6 m </t>
  </si>
  <si>
    <t>776</t>
  </si>
  <si>
    <t>Podlahy povlakové</t>
  </si>
  <si>
    <t>776421100RU1</t>
  </si>
  <si>
    <t>Lepení podlahových soklíků dřevěných včetně dodávky soklíku h=60</t>
  </si>
  <si>
    <t>(6,2+1,25)*1,1+4,5*2+6,2*2-1-1,8-1,85+0,5*2</t>
  </si>
  <si>
    <t>4,6*2+2,7*2+0,3*2-0,9-0,7</t>
  </si>
  <si>
    <t>776521100RU2</t>
  </si>
  <si>
    <t>Lepení povlak.podlah z vinyl.lamel 184x1219x2.5mm vč.vinyl. podlahoviny tl.2,5 mm-R10,dekor-rustik</t>
  </si>
  <si>
    <t>(59+13,85+13,05+12,6)*1,1</t>
  </si>
  <si>
    <t>998776201R00</t>
  </si>
  <si>
    <t xml:space="preserve">Přesun hmot pro podlahy povlakové, výšky do 6 m </t>
  </si>
  <si>
    <t>777</t>
  </si>
  <si>
    <t>Podlahy ze syntetických hmot</t>
  </si>
  <si>
    <t>777115111R00</t>
  </si>
  <si>
    <t>Podlahy lité epoxidové tl. 3 mm m.č. 1.10-11</t>
  </si>
  <si>
    <t>(19,07+13,78)*1,05</t>
  </si>
  <si>
    <t>777553020R00</t>
  </si>
  <si>
    <t>Penetrace nesavého podkladu podlah adhézní vrstvou podlahy, stěny - vinyl</t>
  </si>
  <si>
    <t>103,25</t>
  </si>
  <si>
    <t>777553210R00</t>
  </si>
  <si>
    <t>Vyrovnání podlah, samonivel. hmota Nivelit tl. 2mm</t>
  </si>
  <si>
    <t>PC777-01</t>
  </si>
  <si>
    <t>Samonivelační plastmalta + křemič.písek vyrovnání povrchu stropu hosp.části +3.05m</t>
  </si>
  <si>
    <t>248/4</t>
  </si>
  <si>
    <t>PC777-02</t>
  </si>
  <si>
    <t>penetrační nátěr</t>
  </si>
  <si>
    <t>108,25/8</t>
  </si>
  <si>
    <t>998777201R00</t>
  </si>
  <si>
    <t xml:space="preserve">Přesun hmot pro podlahy syntetické, výšky do 6 m </t>
  </si>
  <si>
    <t>781</t>
  </si>
  <si>
    <t>Obklady keramické</t>
  </si>
  <si>
    <t>781415014RT6</t>
  </si>
  <si>
    <t>(4,6*2+4,2*2)*2,1-1,1*2+0,3*2,1</t>
  </si>
  <si>
    <t>1,5*4*2,1-0,7*2+3*2*2,1-0,7*2</t>
  </si>
  <si>
    <t>1,8*2*2,1+2,15*4*2,1+2,45*2*2,1-0,8*2*2</t>
  </si>
  <si>
    <t>(1,8*2+1,2*2)*2,1-0,7*2+1,7*7*2,1+1*8*2,1-0,7*8*2</t>
  </si>
  <si>
    <t>781419706RT2</t>
  </si>
  <si>
    <t>781479196U00</t>
  </si>
  <si>
    <t>Přípl keram hladká spáry tmel 2slož</t>
  </si>
  <si>
    <t>781495111U00</t>
  </si>
  <si>
    <t>Penetrace podkladu obkladu</t>
  </si>
  <si>
    <t>781773112U00</t>
  </si>
  <si>
    <t>Mtž vně obklad keramika lep -9ks/m2 - 1500x750mm na hl.rošt - svislé lamely , lepidlo např. Sika</t>
  </si>
  <si>
    <t>233,8*1,05+30</t>
  </si>
  <si>
    <t>PC781-01</t>
  </si>
  <si>
    <t>Lišty k obkladům</t>
  </si>
  <si>
    <t>20*2,1+6*2,1</t>
  </si>
  <si>
    <t>597813664</t>
  </si>
  <si>
    <t>132,9*1,1</t>
  </si>
  <si>
    <t>597815001A</t>
  </si>
  <si>
    <t>Obklad 1500x750mm lesk světle šedý lepený na hl.rošt , fasádní ,  vnitř.-m.č.1.01</t>
  </si>
  <si>
    <t>(233,8/1,5*0,75)*1,15</t>
  </si>
  <si>
    <t>(30/1,5*0,75)*1,15</t>
  </si>
  <si>
    <t>998781201R00</t>
  </si>
  <si>
    <t xml:space="preserve">Přesun hmot pro obklady keramické, výšky do 6 m </t>
  </si>
  <si>
    <t>783</t>
  </si>
  <si>
    <t>Nátěry</t>
  </si>
  <si>
    <t>783121132U00</t>
  </si>
  <si>
    <t>Nátěr syntet OK "B" DÜFA L 1a+1z+2e</t>
  </si>
  <si>
    <t>9*13,6*1*1,5</t>
  </si>
  <si>
    <t>16*1,2+4*2*0,8</t>
  </si>
  <si>
    <t>783626200R00</t>
  </si>
  <si>
    <t>Nátěr lazurovací truhlářských výrobků 2x lakování</t>
  </si>
  <si>
    <t>2*1,8*1,2*2*2</t>
  </si>
  <si>
    <t>783726830R00</t>
  </si>
  <si>
    <t>Nátěr lazurovací tesařských konstr. Lignolux 2 x - přírodní</t>
  </si>
  <si>
    <t>20*8,9*1,1/2</t>
  </si>
  <si>
    <t>PC783-01</t>
  </si>
  <si>
    <t>Údržba-nátěr prvků na fasádě dvířka , potr. atd</t>
  </si>
  <si>
    <t>kpl</t>
  </si>
  <si>
    <t>784</t>
  </si>
  <si>
    <t>Malby</t>
  </si>
  <si>
    <t>783812920R00</t>
  </si>
  <si>
    <t>Údržba, nátěr olejový omítek stěn 1x + 1x email</t>
  </si>
  <si>
    <t>49,75*1,2</t>
  </si>
  <si>
    <t>784401802R00</t>
  </si>
  <si>
    <t>Odstranění malby obroušením v místnosti H do 5 m přebroušení nerovností, přetmelení profi tmelem</t>
  </si>
  <si>
    <t>784452212R00</t>
  </si>
  <si>
    <t>Malba sádrokartonových stěn a str Primalex Plus</t>
  </si>
  <si>
    <t>92,5+25,3+183,75+140,3+17,25*1+7,6*2</t>
  </si>
  <si>
    <t>784452471RT3</t>
  </si>
  <si>
    <t>Malba směsí tekutou 2x,2bar.+strop, míst. do 3,8 m Primalex Plus</t>
  </si>
  <si>
    <t>strop: 13,48+5,9+6,2+45,28+18,17+2,25+3,49</t>
  </si>
  <si>
    <t>stěny: 1*3,65*3+4,4*2*3+4*2*3+4,7*4*0,5+4,4*6*0,5+1,7*4*0,5</t>
  </si>
  <si>
    <t>6,2*2*2,8+4,5*2,8-2,7*2,8-1,8*2-1*2,8</t>
  </si>
  <si>
    <t>2,2*4*2,8+5,6*2*2,8-4*1,2*0,9-0,8*2</t>
  </si>
  <si>
    <t>62*2,8-10*1,2*0,9-2,6*2,45-1,6*2,55-1,8*2-0,8*2-1,1*2*3-0,9*2</t>
  </si>
  <si>
    <t>9,8*2*0,7+2*2*2,8-0,9*2-1,1*2+3*2*0,3+1,5*4*2,8-0,7*2-1,2*0,9</t>
  </si>
  <si>
    <t>2,7*2*2,8+4,6*2*2,8-1,2*0,9-0,9*2</t>
  </si>
  <si>
    <t>784191001</t>
  </si>
  <si>
    <t>čištění oken a ploch po provedení mal.prací</t>
  </si>
  <si>
    <t>20*1,2*0,9+2*0,9*0,65+2,5*2,8+1*2,8*2+2,75*1+2,7*2,8+1*2,8</t>
  </si>
  <si>
    <t>12,25*3,65+5*3,65*2+10,45*3,65+4,9*3,65</t>
  </si>
  <si>
    <t>787</t>
  </si>
  <si>
    <t>Zasklívání</t>
  </si>
  <si>
    <t>PC797-01</t>
  </si>
  <si>
    <t>Skelní folie-průsvitná s designem D+M</t>
  </si>
  <si>
    <t>2,5*2,8+5*3,65+2,7*2,8+1*2,8</t>
  </si>
  <si>
    <t>799</t>
  </si>
  <si>
    <t>Ostatní</t>
  </si>
  <si>
    <t>PC799-01</t>
  </si>
  <si>
    <t>Likvidace odpadního materiálu  - demontáže nebezp.odpad ( kabely, PVC atd. )</t>
  </si>
  <si>
    <t>3,6</t>
  </si>
  <si>
    <t>BOZP</t>
  </si>
  <si>
    <t>Dokumentace skut.provedení</t>
  </si>
  <si>
    <t>0,125</t>
  </si>
  <si>
    <t>Geodetické zaměření stavby</t>
  </si>
  <si>
    <t>Podklady pro kolaudaci</t>
  </si>
  <si>
    <t>Zařízení staveniště</t>
  </si>
  <si>
    <t>Provoz investora</t>
  </si>
  <si>
    <t>Kompletační činnost (IČD)</t>
  </si>
  <si>
    <t>Rezerva rozpočtu</t>
  </si>
  <si>
    <t>Demontáž stáv.podbíjení obkladů stropů bez omítky</t>
  </si>
  <si>
    <t>Montáž obkladů stěn, porovin., do tmele, 30x60 cm lepidlo , šedá</t>
  </si>
  <si>
    <t>(4,6*2+4,2*2)*2,1-1,1*2+0,3*2,1+46</t>
  </si>
  <si>
    <t>Obkládačka 30x60cm světle šedá lesk</t>
  </si>
  <si>
    <t>178,3*1,1</t>
  </si>
  <si>
    <t xml:space="preserve">Příplatek za spárovací vodotěsnou hmotu </t>
  </si>
  <si>
    <t>(233,8/1,5*0,75)*1,10</t>
  </si>
  <si>
    <t>(30/1,5*0,75)*1,10</t>
  </si>
  <si>
    <t>(428,4+391,3+188+14,1+50,2)*1,07</t>
  </si>
  <si>
    <t>(9*13,6*78,06)*1,07</t>
  </si>
  <si>
    <t>Výkaz výměr</t>
  </si>
  <si>
    <t>16*1,2+4*2*0,8+25*2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</si>
</sst>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08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20" fillId="0" borderId="0" xfId="1" applyFont="1" applyAlignment="1">
      <alignment wrapText="1"/>
    </xf>
    <xf numFmtId="4" fontId="21" fillId="5" borderId="55" xfId="1" applyNumberFormat="1" applyFont="1" applyFill="1" applyBorder="1" applyAlignment="1">
      <alignment horizontal="right" wrapText="1"/>
    </xf>
    <xf numFmtId="0" fontId="21" fillId="5" borderId="55" xfId="1" applyFont="1" applyFill="1" applyBorder="1" applyAlignment="1">
      <alignment horizontal="left" wrapText="1"/>
    </xf>
    <xf numFmtId="0" fontId="21" fillId="0" borderId="55" xfId="0" applyFont="1" applyBorder="1" applyAlignment="1">
      <alignment horizontal="right"/>
    </xf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10" fillId="0" borderId="55" xfId="1" applyFont="1" applyBorder="1" applyAlignment="1">
      <alignment vertical="top" wrapText="1"/>
    </xf>
    <xf numFmtId="49" fontId="19" fillId="0" borderId="55" xfId="1" applyNumberFormat="1" applyFont="1" applyBorder="1" applyAlignment="1">
      <alignment horizontal="center" vertical="top" shrinkToFit="1"/>
    </xf>
    <xf numFmtId="4" fontId="19" fillId="0" borderId="55" xfId="1" applyNumberFormat="1" applyFont="1" applyBorder="1" applyAlignment="1">
      <alignment horizontal="right" vertical="top"/>
    </xf>
    <xf numFmtId="4" fontId="19" fillId="0" borderId="55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49" fontId="21" fillId="5" borderId="16" xfId="1" applyNumberFormat="1" applyFont="1" applyFill="1" applyBorder="1" applyAlignment="1">
      <alignment horizontal="left" wrapText="1"/>
    </xf>
    <xf numFmtId="49" fontId="22" fillId="0" borderId="0" xfId="0" applyNumberFormat="1" applyFont="1" applyAlignment="1">
      <alignment horizontal="left" wrapText="1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953</v>
      </c>
      <c r="B1" s="2"/>
      <c r="C1" s="2"/>
      <c r="D1" s="2"/>
      <c r="E1" s="2"/>
      <c r="F1" s="2"/>
      <c r="G1" s="2"/>
    </row>
    <row r="2" spans="1:57" ht="12.95" customHeight="1">
      <c r="A2" s="3" t="s">
        <v>0</v>
      </c>
      <c r="B2" s="4"/>
      <c r="C2" s="5">
        <f>Rekapitulace!H1</f>
        <v>12</v>
      </c>
      <c r="D2" s="6" t="str">
        <f>Rekapitulace!G2</f>
        <v>D.1.12. Stavební a konstr.část</v>
      </c>
      <c r="E2" s="4"/>
      <c r="F2" s="4"/>
      <c r="G2" s="7"/>
    </row>
    <row r="3" spans="1:57" ht="3" customHeight="1">
      <c r="A3" s="8"/>
      <c r="B3" s="9"/>
      <c r="C3" s="8"/>
      <c r="D3" s="8"/>
      <c r="E3" s="8"/>
      <c r="F3" s="8"/>
      <c r="G3" s="10"/>
    </row>
    <row r="4" spans="1:57" ht="12" customHeight="1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>
      <c r="A5" s="15" t="s">
        <v>73</v>
      </c>
      <c r="B5" s="16"/>
      <c r="C5" s="17" t="s">
        <v>74</v>
      </c>
      <c r="D5" s="18"/>
      <c r="E5" s="18"/>
      <c r="F5" s="13"/>
      <c r="G5" s="14"/>
    </row>
    <row r="6" spans="1:57" ht="12.95" customHeight="1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>
      <c r="A7" s="15" t="s">
        <v>70</v>
      </c>
      <c r="B7" s="16"/>
      <c r="C7" s="17" t="s">
        <v>71</v>
      </c>
      <c r="D7" s="18"/>
      <c r="E7" s="18"/>
      <c r="F7" s="24"/>
      <c r="G7" s="14"/>
    </row>
    <row r="8" spans="1:57">
      <c r="A8" s="19" t="s">
        <v>8</v>
      </c>
      <c r="B8" s="21"/>
      <c r="C8" s="186"/>
      <c r="D8" s="187"/>
      <c r="E8" s="25" t="s">
        <v>9</v>
      </c>
      <c r="F8" s="26"/>
      <c r="G8" s="27">
        <v>0</v>
      </c>
      <c r="H8" s="28"/>
      <c r="I8" s="28"/>
    </row>
    <row r="9" spans="1:57">
      <c r="A9" s="19" t="s">
        <v>10</v>
      </c>
      <c r="B9" s="21"/>
      <c r="C9" s="186"/>
      <c r="D9" s="187"/>
      <c r="E9" s="22" t="s">
        <v>11</v>
      </c>
      <c r="F9" s="21"/>
      <c r="G9" s="29">
        <f>IF(PocetMJ=0,,ROUND((F30+F32)/PocetMJ,1))</f>
        <v>0</v>
      </c>
    </row>
    <row r="10" spans="1:57">
      <c r="A10" s="30" t="s">
        <v>12</v>
      </c>
      <c r="B10" s="31"/>
      <c r="C10" s="31"/>
      <c r="D10" s="31"/>
      <c r="E10" s="32" t="s">
        <v>13</v>
      </c>
      <c r="F10" s="31"/>
      <c r="G10" s="33" t="s">
        <v>72</v>
      </c>
    </row>
    <row r="11" spans="1:57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>
      <c r="A12" s="11"/>
      <c r="B12" s="13"/>
      <c r="C12" s="13"/>
      <c r="D12" s="13"/>
      <c r="E12" s="188"/>
      <c r="F12" s="189"/>
      <c r="G12" s="190"/>
    </row>
    <row r="13" spans="1:57" ht="28.5" customHeight="1" thickBot="1">
      <c r="A13" s="36" t="s">
        <v>953</v>
      </c>
      <c r="B13" s="37"/>
      <c r="C13" s="37"/>
      <c r="D13" s="37"/>
      <c r="E13" s="38"/>
      <c r="F13" s="38"/>
      <c r="G13" s="39"/>
    </row>
    <row r="14" spans="1:57" ht="17.25" customHeight="1" thickBot="1">
      <c r="A14" s="40" t="s">
        <v>16</v>
      </c>
      <c r="B14" s="41"/>
      <c r="C14" s="42"/>
      <c r="D14" s="43" t="s">
        <v>17</v>
      </c>
      <c r="E14" s="44"/>
      <c r="F14" s="44"/>
      <c r="G14" s="42"/>
    </row>
    <row r="15" spans="1:57" ht="15.95" customHeight="1">
      <c r="A15" s="45"/>
      <c r="B15" s="8" t="s">
        <v>18</v>
      </c>
      <c r="C15" s="46">
        <f>Dodavka</f>
        <v>0</v>
      </c>
      <c r="D15" s="47" t="str">
        <f>Rekapitulace!A37</f>
        <v>BOZP</v>
      </c>
      <c r="E15" s="48"/>
      <c r="F15" s="49"/>
      <c r="G15" s="46">
        <f>Rekapitulace!I37</f>
        <v>0</v>
      </c>
    </row>
    <row r="16" spans="1:57" ht="15.95" customHeight="1">
      <c r="A16" s="45" t="s">
        <v>19</v>
      </c>
      <c r="B16" s="8" t="s">
        <v>20</v>
      </c>
      <c r="C16" s="46">
        <f>Mont</f>
        <v>0</v>
      </c>
      <c r="D16" s="30" t="str">
        <f>Rekapitulace!A38</f>
        <v>Dokumentace skut.provedení</v>
      </c>
      <c r="E16" s="50"/>
      <c r="F16" s="51"/>
      <c r="G16" s="46">
        <f>Rekapitulace!I38</f>
        <v>0</v>
      </c>
    </row>
    <row r="17" spans="1:7" ht="15.95" customHeight="1">
      <c r="A17" s="45" t="s">
        <v>21</v>
      </c>
      <c r="B17" s="8" t="s">
        <v>22</v>
      </c>
      <c r="C17" s="46">
        <f>HSV</f>
        <v>0</v>
      </c>
      <c r="D17" s="30" t="str">
        <f>Rekapitulace!A39</f>
        <v>Geodetické zaměření stavby</v>
      </c>
      <c r="E17" s="50"/>
      <c r="F17" s="51"/>
      <c r="G17" s="46">
        <f>Rekapitulace!I39</f>
        <v>0</v>
      </c>
    </row>
    <row r="18" spans="1:7" ht="15.95" customHeight="1">
      <c r="A18" s="52" t="s">
        <v>23</v>
      </c>
      <c r="B18" s="8" t="s">
        <v>24</v>
      </c>
      <c r="C18" s="46">
        <f>PSV</f>
        <v>0</v>
      </c>
      <c r="D18" s="30" t="str">
        <f>Rekapitulace!A40</f>
        <v>Podklady pro kolaudaci</v>
      </c>
      <c r="E18" s="50"/>
      <c r="F18" s="51"/>
      <c r="G18" s="46">
        <f>Rekapitulace!I40</f>
        <v>0</v>
      </c>
    </row>
    <row r="19" spans="1:7" ht="15.95" customHeight="1">
      <c r="A19" s="53" t="s">
        <v>25</v>
      </c>
      <c r="B19" s="8"/>
      <c r="C19" s="46">
        <f>SUM(C15:C18)</f>
        <v>0</v>
      </c>
      <c r="D19" s="54" t="str">
        <f>Rekapitulace!A41</f>
        <v>Zařízení staveniště</v>
      </c>
      <c r="E19" s="50"/>
      <c r="F19" s="51"/>
      <c r="G19" s="46">
        <f>Rekapitulace!I41</f>
        <v>0</v>
      </c>
    </row>
    <row r="20" spans="1:7" ht="15.95" customHeight="1">
      <c r="A20" s="53"/>
      <c r="B20" s="8"/>
      <c r="C20" s="46"/>
      <c r="D20" s="30" t="str">
        <f>Rekapitulace!A42</f>
        <v>Provoz investora</v>
      </c>
      <c r="E20" s="50"/>
      <c r="F20" s="51"/>
      <c r="G20" s="46">
        <f>Rekapitulace!I42</f>
        <v>0</v>
      </c>
    </row>
    <row r="21" spans="1:7" ht="15.95" customHeight="1">
      <c r="A21" s="53" t="s">
        <v>26</v>
      </c>
      <c r="B21" s="8"/>
      <c r="C21" s="46">
        <f>HZS</f>
        <v>0</v>
      </c>
      <c r="D21" s="30" t="str">
        <f>Rekapitulace!A43</f>
        <v>Kompletační činnost (IČD)</v>
      </c>
      <c r="E21" s="50"/>
      <c r="F21" s="51"/>
      <c r="G21" s="46">
        <f>Rekapitulace!I43</f>
        <v>0</v>
      </c>
    </row>
    <row r="22" spans="1:7" ht="15.95" customHeight="1">
      <c r="A22" s="11" t="s">
        <v>27</v>
      </c>
      <c r="B22" s="13"/>
      <c r="C22" s="46">
        <f>C19+C21</f>
        <v>0</v>
      </c>
      <c r="D22" s="30" t="s">
        <v>28</v>
      </c>
      <c r="E22" s="50"/>
      <c r="F22" s="51"/>
      <c r="G22" s="46">
        <f>G23-SUM(G15:G21)</f>
        <v>0</v>
      </c>
    </row>
    <row r="23" spans="1:7" ht="15.95" customHeight="1" thickBot="1">
      <c r="A23" s="30" t="s">
        <v>29</v>
      </c>
      <c r="B23" s="31"/>
      <c r="C23" s="55">
        <f>C22+G23</f>
        <v>0</v>
      </c>
      <c r="D23" s="56" t="s">
        <v>30</v>
      </c>
      <c r="E23" s="57"/>
      <c r="F23" s="58"/>
      <c r="G23" s="46">
        <f>VRN</f>
        <v>0</v>
      </c>
    </row>
    <row r="24" spans="1:7">
      <c r="A24" s="59" t="s">
        <v>31</v>
      </c>
      <c r="B24" s="60"/>
      <c r="C24" s="61" t="s">
        <v>32</v>
      </c>
      <c r="D24" s="60"/>
      <c r="E24" s="61" t="s">
        <v>33</v>
      </c>
      <c r="F24" s="60"/>
      <c r="G24" s="62"/>
    </row>
    <row r="25" spans="1:7">
      <c r="A25" s="19"/>
      <c r="B25" s="21"/>
      <c r="C25" s="22" t="s">
        <v>34</v>
      </c>
      <c r="D25" s="21"/>
      <c r="E25" s="22" t="s">
        <v>34</v>
      </c>
      <c r="F25" s="21"/>
      <c r="G25" s="23"/>
    </row>
    <row r="26" spans="1:7">
      <c r="A26" s="11" t="s">
        <v>35</v>
      </c>
      <c r="B26" s="63"/>
      <c r="C26" s="34" t="s">
        <v>35</v>
      </c>
      <c r="D26" s="13"/>
      <c r="E26" s="34" t="s">
        <v>35</v>
      </c>
      <c r="F26" s="13"/>
      <c r="G26" s="14"/>
    </row>
    <row r="27" spans="1:7">
      <c r="A27" s="11"/>
      <c r="B27" s="64"/>
      <c r="C27" s="34" t="s">
        <v>36</v>
      </c>
      <c r="D27" s="13"/>
      <c r="E27" s="34" t="s">
        <v>37</v>
      </c>
      <c r="F27" s="13"/>
      <c r="G27" s="14"/>
    </row>
    <row r="28" spans="1:7">
      <c r="A28" s="11"/>
      <c r="B28" s="13"/>
      <c r="C28" s="34"/>
      <c r="D28" s="13"/>
      <c r="E28" s="34"/>
      <c r="F28" s="13"/>
      <c r="G28" s="14"/>
    </row>
    <row r="29" spans="1:7" ht="94.5" customHeight="1">
      <c r="A29" s="11"/>
      <c r="B29" s="13"/>
      <c r="C29" s="34"/>
      <c r="D29" s="13"/>
      <c r="E29" s="34"/>
      <c r="F29" s="13"/>
      <c r="G29" s="14"/>
    </row>
    <row r="30" spans="1:7">
      <c r="A30" s="19" t="s">
        <v>38</v>
      </c>
      <c r="B30" s="21"/>
      <c r="C30" s="65">
        <v>21</v>
      </c>
      <c r="D30" s="21" t="s">
        <v>39</v>
      </c>
      <c r="E30" s="22"/>
      <c r="F30" s="66">
        <f>ROUND(C23-F32,0)</f>
        <v>0</v>
      </c>
      <c r="G30" s="23"/>
    </row>
    <row r="31" spans="1:7">
      <c r="A31" s="19" t="s">
        <v>40</v>
      </c>
      <c r="B31" s="21"/>
      <c r="C31" s="65">
        <f>SazbaDPH1</f>
        <v>21</v>
      </c>
      <c r="D31" s="21" t="s">
        <v>39</v>
      </c>
      <c r="E31" s="22"/>
      <c r="F31" s="67">
        <f>ROUND(PRODUCT(F30,C31/100),1)</f>
        <v>0</v>
      </c>
      <c r="G31" s="33"/>
    </row>
    <row r="32" spans="1:7">
      <c r="A32" s="19" t="s">
        <v>38</v>
      </c>
      <c r="B32" s="21"/>
      <c r="C32" s="65">
        <v>0</v>
      </c>
      <c r="D32" s="21" t="s">
        <v>39</v>
      </c>
      <c r="E32" s="22"/>
      <c r="F32" s="66">
        <v>0</v>
      </c>
      <c r="G32" s="23"/>
    </row>
    <row r="33" spans="1:8">
      <c r="A33" s="19" t="s">
        <v>40</v>
      </c>
      <c r="B33" s="21"/>
      <c r="C33" s="65">
        <f>SazbaDPH2</f>
        <v>0</v>
      </c>
      <c r="D33" s="21" t="s">
        <v>39</v>
      </c>
      <c r="E33" s="22"/>
      <c r="F33" s="67">
        <f>ROUND(PRODUCT(F32,C33/100),1)</f>
        <v>0</v>
      </c>
      <c r="G33" s="33"/>
    </row>
    <row r="34" spans="1:8" s="73" customFormat="1" ht="19.5" customHeight="1" thickBot="1">
      <c r="A34" s="68" t="s">
        <v>41</v>
      </c>
      <c r="B34" s="69"/>
      <c r="C34" s="69"/>
      <c r="D34" s="69"/>
      <c r="E34" s="70"/>
      <c r="F34" s="71">
        <f>CEILING(SUM(F30:F33),1)</f>
        <v>0</v>
      </c>
      <c r="G34" s="72"/>
    </row>
    <row r="36" spans="1:8">
      <c r="A36" s="74" t="s">
        <v>42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>
      <c r="A37" s="74"/>
      <c r="B37" s="191"/>
      <c r="C37" s="191"/>
      <c r="D37" s="191"/>
      <c r="E37" s="191"/>
      <c r="F37" s="191"/>
      <c r="G37" s="191"/>
      <c r="H37" t="s">
        <v>4</v>
      </c>
    </row>
    <row r="38" spans="1:8" ht="12.75" customHeight="1">
      <c r="A38" s="75"/>
      <c r="B38" s="191"/>
      <c r="C38" s="191"/>
      <c r="D38" s="191"/>
      <c r="E38" s="191"/>
      <c r="F38" s="191"/>
      <c r="G38" s="191"/>
      <c r="H38" t="s">
        <v>4</v>
      </c>
    </row>
    <row r="39" spans="1:8">
      <c r="A39" s="75"/>
      <c r="B39" s="191"/>
      <c r="C39" s="191"/>
      <c r="D39" s="191"/>
      <c r="E39" s="191"/>
      <c r="F39" s="191"/>
      <c r="G39" s="191"/>
      <c r="H39" t="s">
        <v>4</v>
      </c>
    </row>
    <row r="40" spans="1:8">
      <c r="A40" s="75"/>
      <c r="B40" s="191"/>
      <c r="C40" s="191"/>
      <c r="D40" s="191"/>
      <c r="E40" s="191"/>
      <c r="F40" s="191"/>
      <c r="G40" s="191"/>
      <c r="H40" t="s">
        <v>4</v>
      </c>
    </row>
    <row r="41" spans="1:8">
      <c r="A41" s="75"/>
      <c r="B41" s="191"/>
      <c r="C41" s="191"/>
      <c r="D41" s="191"/>
      <c r="E41" s="191"/>
      <c r="F41" s="191"/>
      <c r="G41" s="191"/>
      <c r="H41" t="s">
        <v>4</v>
      </c>
    </row>
    <row r="42" spans="1:8">
      <c r="A42" s="75"/>
      <c r="B42" s="191"/>
      <c r="C42" s="191"/>
      <c r="D42" s="191"/>
      <c r="E42" s="191"/>
      <c r="F42" s="191"/>
      <c r="G42" s="191"/>
      <c r="H42" t="s">
        <v>4</v>
      </c>
    </row>
    <row r="43" spans="1:8">
      <c r="A43" s="75"/>
      <c r="B43" s="191"/>
      <c r="C43" s="191"/>
      <c r="D43" s="191"/>
      <c r="E43" s="191"/>
      <c r="F43" s="191"/>
      <c r="G43" s="191"/>
      <c r="H43" t="s">
        <v>4</v>
      </c>
    </row>
    <row r="44" spans="1:8">
      <c r="A44" s="75"/>
      <c r="B44" s="191"/>
      <c r="C44" s="191"/>
      <c r="D44" s="191"/>
      <c r="E44" s="191"/>
      <c r="F44" s="191"/>
      <c r="G44" s="191"/>
      <c r="H44" t="s">
        <v>4</v>
      </c>
    </row>
    <row r="45" spans="1:8" ht="0.75" customHeight="1">
      <c r="A45" s="75"/>
      <c r="B45" s="191"/>
      <c r="C45" s="191"/>
      <c r="D45" s="191"/>
      <c r="E45" s="191"/>
      <c r="F45" s="191"/>
      <c r="G45" s="191"/>
      <c r="H45" t="s">
        <v>4</v>
      </c>
    </row>
    <row r="46" spans="1:8">
      <c r="B46" s="185"/>
      <c r="C46" s="185"/>
      <c r="D46" s="185"/>
      <c r="E46" s="185"/>
      <c r="F46" s="185"/>
      <c r="G46" s="185"/>
    </row>
    <row r="47" spans="1:8">
      <c r="B47" s="185"/>
      <c r="C47" s="185"/>
      <c r="D47" s="185"/>
      <c r="E47" s="185"/>
      <c r="F47" s="185"/>
      <c r="G47" s="185"/>
    </row>
    <row r="48" spans="1:8">
      <c r="B48" s="185"/>
      <c r="C48" s="185"/>
      <c r="D48" s="185"/>
      <c r="E48" s="185"/>
      <c r="F48" s="185"/>
      <c r="G48" s="185"/>
    </row>
    <row r="49" spans="2:7">
      <c r="B49" s="185"/>
      <c r="C49" s="185"/>
      <c r="D49" s="185"/>
      <c r="E49" s="185"/>
      <c r="F49" s="185"/>
      <c r="G49" s="185"/>
    </row>
    <row r="50" spans="2:7">
      <c r="B50" s="185"/>
      <c r="C50" s="185"/>
      <c r="D50" s="185"/>
      <c r="E50" s="185"/>
      <c r="F50" s="185"/>
      <c r="G50" s="185"/>
    </row>
    <row r="51" spans="2:7">
      <c r="B51" s="185"/>
      <c r="C51" s="185"/>
      <c r="D51" s="185"/>
      <c r="E51" s="185"/>
      <c r="F51" s="185"/>
      <c r="G51" s="185"/>
    </row>
    <row r="52" spans="2:7">
      <c r="B52" s="185"/>
      <c r="C52" s="185"/>
      <c r="D52" s="185"/>
      <c r="E52" s="185"/>
      <c r="F52" s="185"/>
      <c r="G52" s="185"/>
    </row>
    <row r="53" spans="2:7">
      <c r="B53" s="185"/>
      <c r="C53" s="185"/>
      <c r="D53" s="185"/>
      <c r="E53" s="185"/>
      <c r="F53" s="185"/>
      <c r="G53" s="185"/>
    </row>
    <row r="54" spans="2:7">
      <c r="B54" s="185"/>
      <c r="C54" s="185"/>
      <c r="D54" s="185"/>
      <c r="E54" s="185"/>
      <c r="F54" s="185"/>
      <c r="G54" s="185"/>
    </row>
    <row r="55" spans="2:7">
      <c r="B55" s="185"/>
      <c r="C55" s="185"/>
      <c r="D55" s="185"/>
      <c r="E55" s="185"/>
      <c r="F55" s="185"/>
      <c r="G55" s="185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6"/>
  <sheetViews>
    <sheetView workbookViewId="0">
      <selection activeCell="H42" sqref="H4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2" t="s">
        <v>5</v>
      </c>
      <c r="B1" s="193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43</v>
      </c>
      <c r="H1" s="80">
        <v>12</v>
      </c>
      <c r="I1" s="81"/>
    </row>
    <row r="2" spans="1:9" ht="13.5" thickBot="1">
      <c r="A2" s="194" t="s">
        <v>1</v>
      </c>
      <c r="B2" s="195"/>
      <c r="C2" s="82" t="str">
        <f>CONCATENATE(cisloobjektu," ",nazevobjektu)</f>
        <v>SO01 Obřadní síň Karlov VM</v>
      </c>
      <c r="D2" s="83"/>
      <c r="E2" s="84"/>
      <c r="F2" s="83"/>
      <c r="G2" s="196" t="s">
        <v>75</v>
      </c>
      <c r="H2" s="197"/>
      <c r="I2" s="198"/>
    </row>
    <row r="3" spans="1:9" ht="13.5" thickTop="1">
      <c r="F3" s="13"/>
    </row>
    <row r="4" spans="1:9" ht="19.5" customHeight="1">
      <c r="A4" s="85" t="s">
        <v>44</v>
      </c>
      <c r="B4" s="86"/>
      <c r="C4" s="86"/>
      <c r="D4" s="86"/>
      <c r="E4" s="87"/>
      <c r="F4" s="86"/>
      <c r="G4" s="86"/>
      <c r="H4" s="86"/>
      <c r="I4" s="86"/>
    </row>
    <row r="5" spans="1:9" ht="13.5" thickBot="1"/>
    <row r="6" spans="1:9" s="13" customFormat="1" ht="13.5" thickBot="1">
      <c r="A6" s="88"/>
      <c r="B6" s="89" t="s">
        <v>45</v>
      </c>
      <c r="C6" s="89"/>
      <c r="D6" s="90"/>
      <c r="E6" s="91" t="s">
        <v>46</v>
      </c>
      <c r="F6" s="92" t="s">
        <v>47</v>
      </c>
      <c r="G6" s="92" t="s">
        <v>48</v>
      </c>
      <c r="H6" s="92" t="s">
        <v>49</v>
      </c>
      <c r="I6" s="93" t="s">
        <v>26</v>
      </c>
    </row>
    <row r="7" spans="1:9" s="13" customFormat="1">
      <c r="A7" s="177" t="str">
        <f>Položky!B7</f>
        <v>1</v>
      </c>
      <c r="B7" s="94" t="str">
        <f>Položky!C7</f>
        <v>Zemní práce</v>
      </c>
      <c r="D7" s="95"/>
      <c r="E7" s="178">
        <f>Položky!BA28</f>
        <v>0</v>
      </c>
      <c r="F7" s="179">
        <f>Položky!BB28</f>
        <v>0</v>
      </c>
      <c r="G7" s="179">
        <f>Položky!BC28</f>
        <v>0</v>
      </c>
      <c r="H7" s="179">
        <f>Položky!BD28</f>
        <v>0</v>
      </c>
      <c r="I7" s="180">
        <f>Položky!BE28</f>
        <v>0</v>
      </c>
    </row>
    <row r="8" spans="1:9" s="13" customFormat="1">
      <c r="A8" s="177" t="str">
        <f>Položky!B29</f>
        <v>2</v>
      </c>
      <c r="B8" s="94" t="str">
        <f>Položky!C29</f>
        <v>Základy a zvláštní zakládání</v>
      </c>
      <c r="D8" s="95"/>
      <c r="E8" s="178">
        <f>Položky!BA50</f>
        <v>0</v>
      </c>
      <c r="F8" s="179">
        <f>Položky!BB50</f>
        <v>0</v>
      </c>
      <c r="G8" s="179">
        <f>Položky!BC50</f>
        <v>0</v>
      </c>
      <c r="H8" s="179">
        <f>Položky!BD50</f>
        <v>0</v>
      </c>
      <c r="I8" s="180">
        <f>Položky!BE50</f>
        <v>0</v>
      </c>
    </row>
    <row r="9" spans="1:9" s="13" customFormat="1">
      <c r="A9" s="177" t="str">
        <f>Položky!B51</f>
        <v>3</v>
      </c>
      <c r="B9" s="94" t="str">
        <f>Položky!C51</f>
        <v>Svislé a kompletní konstrukce</v>
      </c>
      <c r="D9" s="95"/>
      <c r="E9" s="178">
        <f>Položky!BA103</f>
        <v>0</v>
      </c>
      <c r="F9" s="179">
        <f>Položky!BB103</f>
        <v>0</v>
      </c>
      <c r="G9" s="179">
        <f>Položky!BC103</f>
        <v>0</v>
      </c>
      <c r="H9" s="179">
        <f>Položky!BD103</f>
        <v>0</v>
      </c>
      <c r="I9" s="180">
        <f>Položky!BE103</f>
        <v>0</v>
      </c>
    </row>
    <row r="10" spans="1:9" s="13" customFormat="1">
      <c r="A10" s="177" t="str">
        <f>Položky!B104</f>
        <v>4</v>
      </c>
      <c r="B10" s="94" t="str">
        <f>Položky!C104</f>
        <v>Vodorovné konstrukce</v>
      </c>
      <c r="D10" s="95"/>
      <c r="E10" s="178">
        <f>Položky!BA135</f>
        <v>0</v>
      </c>
      <c r="F10" s="179">
        <f>Položky!BB135</f>
        <v>0</v>
      </c>
      <c r="G10" s="179">
        <f>Položky!BC135</f>
        <v>0</v>
      </c>
      <c r="H10" s="179">
        <f>Položky!BD135</f>
        <v>0</v>
      </c>
      <c r="I10" s="180">
        <f>Položky!BE135</f>
        <v>0</v>
      </c>
    </row>
    <row r="11" spans="1:9" s="13" customFormat="1">
      <c r="A11" s="177" t="str">
        <f>Položky!B136</f>
        <v>6</v>
      </c>
      <c r="B11" s="94" t="str">
        <f>Položky!C136</f>
        <v>Úpravy povrchu,podlahy</v>
      </c>
      <c r="D11" s="95"/>
      <c r="E11" s="178">
        <f>Položky!BA221</f>
        <v>0</v>
      </c>
      <c r="F11" s="179">
        <f>Položky!BB221</f>
        <v>0</v>
      </c>
      <c r="G11" s="179">
        <f>Položky!BC221</f>
        <v>0</v>
      </c>
      <c r="H11" s="179">
        <f>Položky!BD221</f>
        <v>0</v>
      </c>
      <c r="I11" s="180">
        <f>Položky!BE221</f>
        <v>0</v>
      </c>
    </row>
    <row r="12" spans="1:9" s="13" customFormat="1">
      <c r="A12" s="177" t="str">
        <f>Položky!B222</f>
        <v>94</v>
      </c>
      <c r="B12" s="94" t="str">
        <f>Položky!C222</f>
        <v>Lešení a stavební výtahy</v>
      </c>
      <c r="D12" s="95"/>
      <c r="E12" s="178">
        <f>Položky!BA235</f>
        <v>0</v>
      </c>
      <c r="F12" s="179">
        <f>Položky!BB235</f>
        <v>0</v>
      </c>
      <c r="G12" s="179">
        <f>Položky!BC235</f>
        <v>0</v>
      </c>
      <c r="H12" s="179">
        <f>Položky!BD235</f>
        <v>0</v>
      </c>
      <c r="I12" s="180">
        <f>Položky!BE235</f>
        <v>0</v>
      </c>
    </row>
    <row r="13" spans="1:9" s="13" customFormat="1">
      <c r="A13" s="177" t="str">
        <f>Položky!B236</f>
        <v>95</v>
      </c>
      <c r="B13" s="94" t="str">
        <f>Položky!C236</f>
        <v>Dokončovací konstrukce na pozemních stavbách</v>
      </c>
      <c r="D13" s="95"/>
      <c r="E13" s="178">
        <f>Položky!BA244</f>
        <v>0</v>
      </c>
      <c r="F13" s="179">
        <f>Položky!BB244</f>
        <v>0</v>
      </c>
      <c r="G13" s="179">
        <f>Položky!BC244</f>
        <v>0</v>
      </c>
      <c r="H13" s="179">
        <f>Položky!BD244</f>
        <v>0</v>
      </c>
      <c r="I13" s="180">
        <f>Položky!BE244</f>
        <v>0</v>
      </c>
    </row>
    <row r="14" spans="1:9" s="13" customFormat="1">
      <c r="A14" s="177" t="str">
        <f>Položky!B245</f>
        <v>96</v>
      </c>
      <c r="B14" s="94" t="str">
        <f>Položky!C245</f>
        <v>Bourání konstrukcí</v>
      </c>
      <c r="D14" s="95"/>
      <c r="E14" s="178">
        <f>Položky!BA285</f>
        <v>0</v>
      </c>
      <c r="F14" s="179">
        <f>Položky!BB285</f>
        <v>0</v>
      </c>
      <c r="G14" s="179">
        <f>Položky!BC285</f>
        <v>0</v>
      </c>
      <c r="H14" s="179">
        <f>Položky!BD285</f>
        <v>0</v>
      </c>
      <c r="I14" s="180">
        <f>Položky!BE285</f>
        <v>0</v>
      </c>
    </row>
    <row r="15" spans="1:9" s="13" customFormat="1">
      <c r="A15" s="177" t="str">
        <f>Položky!B286</f>
        <v>98</v>
      </c>
      <c r="B15" s="94" t="str">
        <f>Položky!C286</f>
        <v>Demolice</v>
      </c>
      <c r="D15" s="95"/>
      <c r="E15" s="178">
        <f>Položky!BA295</f>
        <v>0</v>
      </c>
      <c r="F15" s="179">
        <f>Položky!BB295</f>
        <v>0</v>
      </c>
      <c r="G15" s="179">
        <f>Položky!BC295</f>
        <v>0</v>
      </c>
      <c r="H15" s="179">
        <f>Položky!BD295</f>
        <v>0</v>
      </c>
      <c r="I15" s="180">
        <f>Položky!BE295</f>
        <v>0</v>
      </c>
    </row>
    <row r="16" spans="1:9" s="13" customFormat="1">
      <c r="A16" s="177" t="str">
        <f>Položky!B296</f>
        <v>99</v>
      </c>
      <c r="B16" s="94" t="str">
        <f>Položky!C296</f>
        <v>Staveništní přesun hmot</v>
      </c>
      <c r="D16" s="95"/>
      <c r="E16" s="178">
        <f>Položky!BA298</f>
        <v>0</v>
      </c>
      <c r="F16" s="179">
        <f>Položky!BB298</f>
        <v>0</v>
      </c>
      <c r="G16" s="179">
        <f>Položky!BC298</f>
        <v>0</v>
      </c>
      <c r="H16" s="179">
        <f>Položky!BD298</f>
        <v>0</v>
      </c>
      <c r="I16" s="180">
        <f>Položky!BE298</f>
        <v>0</v>
      </c>
    </row>
    <row r="17" spans="1:9" s="13" customFormat="1">
      <c r="A17" s="177" t="str">
        <f>Položky!B299</f>
        <v>711</v>
      </c>
      <c r="B17" s="94" t="str">
        <f>Položky!C299</f>
        <v>Izolace proti vodě</v>
      </c>
      <c r="D17" s="95"/>
      <c r="E17" s="178">
        <f>Položky!BA314</f>
        <v>0</v>
      </c>
      <c r="F17" s="179">
        <f>Položky!BB314</f>
        <v>0</v>
      </c>
      <c r="G17" s="179">
        <f>Položky!BC314</f>
        <v>0</v>
      </c>
      <c r="H17" s="179">
        <f>Položky!BD314</f>
        <v>0</v>
      </c>
      <c r="I17" s="180">
        <f>Položky!BE314</f>
        <v>0</v>
      </c>
    </row>
    <row r="18" spans="1:9" s="13" customFormat="1">
      <c r="A18" s="177" t="str">
        <f>Položky!B315</f>
        <v>712</v>
      </c>
      <c r="B18" s="94" t="str">
        <f>Položky!C315</f>
        <v>Živičné krytiny</v>
      </c>
      <c r="D18" s="95"/>
      <c r="E18" s="178">
        <f>Položky!BA335</f>
        <v>0</v>
      </c>
      <c r="F18" s="179">
        <f>Položky!BB335</f>
        <v>0</v>
      </c>
      <c r="G18" s="179">
        <f>Položky!BC335</f>
        <v>0</v>
      </c>
      <c r="H18" s="179">
        <f>Položky!BD335</f>
        <v>0</v>
      </c>
      <c r="I18" s="180">
        <f>Položky!BE335</f>
        <v>0</v>
      </c>
    </row>
    <row r="19" spans="1:9" s="13" customFormat="1">
      <c r="A19" s="177" t="str">
        <f>Položky!B336</f>
        <v>713</v>
      </c>
      <c r="B19" s="94" t="str">
        <f>Položky!C336</f>
        <v>Izolace tepelné</v>
      </c>
      <c r="D19" s="95"/>
      <c r="E19" s="178">
        <f>Položky!BA365</f>
        <v>0</v>
      </c>
      <c r="F19" s="179">
        <f>Položky!BB365</f>
        <v>0</v>
      </c>
      <c r="G19" s="179">
        <f>Položky!BC365</f>
        <v>0</v>
      </c>
      <c r="H19" s="179">
        <f>Položky!BD365</f>
        <v>0</v>
      </c>
      <c r="I19" s="180">
        <f>Položky!BE365</f>
        <v>0</v>
      </c>
    </row>
    <row r="20" spans="1:9" s="13" customFormat="1">
      <c r="A20" s="177" t="str">
        <f>Položky!B366</f>
        <v>762</v>
      </c>
      <c r="B20" s="94" t="str">
        <f>Položky!C366</f>
        <v>Konstrukce tesařské</v>
      </c>
      <c r="D20" s="95"/>
      <c r="E20" s="178">
        <f>Položky!BA391</f>
        <v>0</v>
      </c>
      <c r="F20" s="179">
        <f>Položky!BB391</f>
        <v>0</v>
      </c>
      <c r="G20" s="179">
        <f>Položky!BC391</f>
        <v>0</v>
      </c>
      <c r="H20" s="179">
        <f>Položky!BD391</f>
        <v>0</v>
      </c>
      <c r="I20" s="180">
        <f>Položky!BE391</f>
        <v>0</v>
      </c>
    </row>
    <row r="21" spans="1:9" s="13" customFormat="1">
      <c r="A21" s="177" t="str">
        <f>Položky!B392</f>
        <v>764</v>
      </c>
      <c r="B21" s="94" t="str">
        <f>Položky!C392</f>
        <v>Konstrukce klempířské</v>
      </c>
      <c r="D21" s="95"/>
      <c r="E21" s="178">
        <f>Položky!BA416</f>
        <v>0</v>
      </c>
      <c r="F21" s="179">
        <f>Položky!BB416</f>
        <v>0</v>
      </c>
      <c r="G21" s="179">
        <f>Položky!BC416</f>
        <v>0</v>
      </c>
      <c r="H21" s="179">
        <f>Položky!BD416</f>
        <v>0</v>
      </c>
      <c r="I21" s="180">
        <f>Položky!BE416</f>
        <v>0</v>
      </c>
    </row>
    <row r="22" spans="1:9" s="13" customFormat="1">
      <c r="A22" s="177" t="str">
        <f>Položky!B417</f>
        <v>766</v>
      </c>
      <c r="B22" s="94" t="str">
        <f>Položky!C417</f>
        <v>Konstrukce truhlářské</v>
      </c>
      <c r="D22" s="95"/>
      <c r="E22" s="178">
        <f>Položky!BA441</f>
        <v>0</v>
      </c>
      <c r="F22" s="179">
        <f>Položky!BB441</f>
        <v>0</v>
      </c>
      <c r="G22" s="179">
        <f>Položky!BC441</f>
        <v>0</v>
      </c>
      <c r="H22" s="179">
        <f>Položky!BD441</f>
        <v>0</v>
      </c>
      <c r="I22" s="180">
        <f>Položky!BE441</f>
        <v>0</v>
      </c>
    </row>
    <row r="23" spans="1:9" s="13" customFormat="1">
      <c r="A23" s="177" t="str">
        <f>Položky!B442</f>
        <v>767</v>
      </c>
      <c r="B23" s="94" t="str">
        <f>Položky!C442</f>
        <v>Konstrukce zámečnické</v>
      </c>
      <c r="D23" s="95"/>
      <c r="E23" s="178">
        <f>Položky!BA486</f>
        <v>0</v>
      </c>
      <c r="F23" s="179">
        <f>Položky!BB486</f>
        <v>0</v>
      </c>
      <c r="G23" s="179">
        <f>Položky!BC486</f>
        <v>0</v>
      </c>
      <c r="H23" s="179">
        <f>Položky!BD486</f>
        <v>0</v>
      </c>
      <c r="I23" s="180">
        <f>Položky!BE486</f>
        <v>0</v>
      </c>
    </row>
    <row r="24" spans="1:9" s="13" customFormat="1">
      <c r="A24" s="177" t="str">
        <f>Položky!B487</f>
        <v>771</v>
      </c>
      <c r="B24" s="94" t="str">
        <f>Položky!C487</f>
        <v>Podlahy z dlaždic a obklady</v>
      </c>
      <c r="D24" s="95"/>
      <c r="E24" s="178">
        <f>Položky!BA513</f>
        <v>0</v>
      </c>
      <c r="F24" s="179">
        <f>Položky!BB513</f>
        <v>0</v>
      </c>
      <c r="G24" s="179">
        <f>Položky!BC513</f>
        <v>0</v>
      </c>
      <c r="H24" s="179">
        <f>Položky!BD513</f>
        <v>0</v>
      </c>
      <c r="I24" s="180">
        <f>Položky!BE513</f>
        <v>0</v>
      </c>
    </row>
    <row r="25" spans="1:9" s="13" customFormat="1">
      <c r="A25" s="177" t="str">
        <f>Položky!B514</f>
        <v>776</v>
      </c>
      <c r="B25" s="94" t="str">
        <f>Položky!C514</f>
        <v>Podlahy povlakové</v>
      </c>
      <c r="D25" s="95"/>
      <c r="E25" s="178">
        <f>Položky!BA521</f>
        <v>0</v>
      </c>
      <c r="F25" s="179">
        <f>Položky!BB521</f>
        <v>0</v>
      </c>
      <c r="G25" s="179">
        <f>Položky!BC521</f>
        <v>0</v>
      </c>
      <c r="H25" s="179">
        <f>Položky!BD521</f>
        <v>0</v>
      </c>
      <c r="I25" s="180">
        <f>Položky!BE521</f>
        <v>0</v>
      </c>
    </row>
    <row r="26" spans="1:9" s="13" customFormat="1">
      <c r="A26" s="177" t="str">
        <f>Položky!B522</f>
        <v>777</v>
      </c>
      <c r="B26" s="94" t="str">
        <f>Položky!C522</f>
        <v>Podlahy ze syntetických hmot</v>
      </c>
      <c r="D26" s="95"/>
      <c r="E26" s="178">
        <f>Položky!BA533</f>
        <v>0</v>
      </c>
      <c r="F26" s="179">
        <f>Položky!BB533</f>
        <v>0</v>
      </c>
      <c r="G26" s="179">
        <f>Položky!BC533</f>
        <v>0</v>
      </c>
      <c r="H26" s="179">
        <f>Položky!BD533</f>
        <v>0</v>
      </c>
      <c r="I26" s="180">
        <f>Položky!BE533</f>
        <v>0</v>
      </c>
    </row>
    <row r="27" spans="1:9" s="13" customFormat="1">
      <c r="A27" s="177" t="str">
        <f>Položky!B534</f>
        <v>781</v>
      </c>
      <c r="B27" s="94" t="str">
        <f>Položky!C534</f>
        <v>Obklady keramické</v>
      </c>
      <c r="D27" s="95"/>
      <c r="E27" s="178">
        <f>Položky!BA553</f>
        <v>0</v>
      </c>
      <c r="F27" s="179">
        <f>Položky!BB553</f>
        <v>0</v>
      </c>
      <c r="G27" s="179">
        <f>Položky!BC553</f>
        <v>0</v>
      </c>
      <c r="H27" s="179">
        <f>Položky!BD553</f>
        <v>0</v>
      </c>
      <c r="I27" s="180">
        <f>Položky!BE553</f>
        <v>0</v>
      </c>
    </row>
    <row r="28" spans="1:9" s="13" customFormat="1">
      <c r="A28" s="177" t="str">
        <f>Položky!B554</f>
        <v>783</v>
      </c>
      <c r="B28" s="94" t="str">
        <f>Položky!C554</f>
        <v>Nátěry</v>
      </c>
      <c r="D28" s="95"/>
      <c r="E28" s="178">
        <f>Položky!BA563</f>
        <v>0</v>
      </c>
      <c r="F28" s="179">
        <f>Položky!BB563</f>
        <v>0</v>
      </c>
      <c r="G28" s="179">
        <f>Položky!BC563</f>
        <v>0</v>
      </c>
      <c r="H28" s="179">
        <f>Položky!BD563</f>
        <v>0</v>
      </c>
      <c r="I28" s="180">
        <f>Položky!BE563</f>
        <v>0</v>
      </c>
    </row>
    <row r="29" spans="1:9" s="13" customFormat="1">
      <c r="A29" s="177" t="str">
        <f>Položky!B564</f>
        <v>784</v>
      </c>
      <c r="B29" s="94" t="str">
        <f>Položky!C564</f>
        <v>Malby</v>
      </c>
      <c r="D29" s="95"/>
      <c r="E29" s="178">
        <f>Položky!BA581</f>
        <v>0</v>
      </c>
      <c r="F29" s="179">
        <f>Položky!BB581</f>
        <v>0</v>
      </c>
      <c r="G29" s="179">
        <f>Položky!BC581</f>
        <v>0</v>
      </c>
      <c r="H29" s="179">
        <f>Položky!BD581</f>
        <v>0</v>
      </c>
      <c r="I29" s="180">
        <f>Položky!BE581</f>
        <v>0</v>
      </c>
    </row>
    <row r="30" spans="1:9" s="13" customFormat="1">
      <c r="A30" s="177" t="str">
        <f>Položky!B582</f>
        <v>787</v>
      </c>
      <c r="B30" s="94" t="str">
        <f>Položky!C582</f>
        <v>Zasklívání</v>
      </c>
      <c r="D30" s="95"/>
      <c r="E30" s="178">
        <f>Položky!BA585</f>
        <v>0</v>
      </c>
      <c r="F30" s="179">
        <f>Položky!BB585</f>
        <v>0</v>
      </c>
      <c r="G30" s="179">
        <f>Položky!BC585</f>
        <v>0</v>
      </c>
      <c r="H30" s="179">
        <f>Položky!BD585</f>
        <v>0</v>
      </c>
      <c r="I30" s="180">
        <f>Položky!BE585</f>
        <v>0</v>
      </c>
    </row>
    <row r="31" spans="1:9" s="13" customFormat="1" ht="13.5" thickBot="1">
      <c r="A31" s="177" t="str">
        <f>Položky!B586</f>
        <v>799</v>
      </c>
      <c r="B31" s="94" t="str">
        <f>Položky!C586</f>
        <v>Ostatní</v>
      </c>
      <c r="D31" s="95"/>
      <c r="E31" s="178">
        <f>Položky!BA589</f>
        <v>0</v>
      </c>
      <c r="F31" s="179">
        <f>Položky!BB589</f>
        <v>0</v>
      </c>
      <c r="G31" s="179">
        <f>Položky!BC589</f>
        <v>0</v>
      </c>
      <c r="H31" s="179">
        <f>Položky!BD589</f>
        <v>0</v>
      </c>
      <c r="I31" s="180">
        <f>Položky!BE589</f>
        <v>0</v>
      </c>
    </row>
    <row r="32" spans="1:9" s="102" customFormat="1" ht="13.5" thickBot="1">
      <c r="A32" s="96"/>
      <c r="B32" s="97" t="s">
        <v>50</v>
      </c>
      <c r="C32" s="97"/>
      <c r="D32" s="98"/>
      <c r="E32" s="99">
        <f>SUM(E7:E31)</f>
        <v>0</v>
      </c>
      <c r="F32" s="100">
        <f>SUM(F7:F31)</f>
        <v>0</v>
      </c>
      <c r="G32" s="100">
        <f>SUM(G7:G31)</f>
        <v>0</v>
      </c>
      <c r="H32" s="100">
        <f>SUM(H7:H31)</f>
        <v>0</v>
      </c>
      <c r="I32" s="101">
        <f>SUM(I7:I31)</f>
        <v>0</v>
      </c>
    </row>
    <row r="33" spans="1:57">
      <c r="A33" s="13"/>
      <c r="B33" s="13"/>
      <c r="C33" s="13"/>
      <c r="D33" s="13"/>
      <c r="E33" s="13"/>
      <c r="F33" s="13"/>
      <c r="G33" s="13"/>
      <c r="H33" s="13"/>
      <c r="I33" s="13"/>
    </row>
    <row r="34" spans="1:57" ht="19.5" customHeight="1">
      <c r="A34" s="86" t="s">
        <v>51</v>
      </c>
      <c r="B34" s="86"/>
      <c r="C34" s="86"/>
      <c r="D34" s="86"/>
      <c r="E34" s="86"/>
      <c r="F34" s="86"/>
      <c r="G34" s="103"/>
      <c r="H34" s="86"/>
      <c r="I34" s="86"/>
      <c r="BA34" s="35"/>
      <c r="BB34" s="35"/>
      <c r="BC34" s="35"/>
      <c r="BD34" s="35"/>
      <c r="BE34" s="35"/>
    </row>
    <row r="35" spans="1:57" ht="13.5" thickBot="1"/>
    <row r="36" spans="1:57">
      <c r="A36" s="104" t="s">
        <v>52</v>
      </c>
      <c r="B36" s="105"/>
      <c r="C36" s="105"/>
      <c r="D36" s="106"/>
      <c r="E36" s="107" t="s">
        <v>53</v>
      </c>
      <c r="F36" s="108" t="s">
        <v>54</v>
      </c>
      <c r="G36" s="109" t="s">
        <v>55</v>
      </c>
      <c r="H36" s="110"/>
      <c r="I36" s="111" t="s">
        <v>53</v>
      </c>
    </row>
    <row r="37" spans="1:57">
      <c r="A37" s="112" t="s">
        <v>934</v>
      </c>
      <c r="B37" s="113"/>
      <c r="C37" s="113"/>
      <c r="D37" s="114"/>
      <c r="E37" s="115">
        <v>0</v>
      </c>
      <c r="F37" s="116">
        <v>0.125</v>
      </c>
      <c r="G37" s="117">
        <f t="shared" ref="G37:G44" si="0">CHOOSE(BA37+1,HSV+PSV,HSV+PSV+Mont,HSV+PSV+Dodavka+Mont,HSV,PSV,Mont,Dodavka,Mont+Dodavka,0)</f>
        <v>0</v>
      </c>
      <c r="H37" s="118"/>
      <c r="I37" s="119">
        <f t="shared" ref="I37:I44" si="1">E37+F37*G37/100</f>
        <v>0</v>
      </c>
      <c r="BA37">
        <v>0</v>
      </c>
    </row>
    <row r="38" spans="1:57">
      <c r="A38" s="112" t="s">
        <v>935</v>
      </c>
      <c r="B38" s="113"/>
      <c r="C38" s="113"/>
      <c r="D38" s="114"/>
      <c r="E38" s="115">
        <v>0</v>
      </c>
      <c r="F38" s="116" t="s">
        <v>936</v>
      </c>
      <c r="G38" s="117">
        <f t="shared" si="0"/>
        <v>0</v>
      </c>
      <c r="H38" s="118"/>
      <c r="I38" s="119">
        <f t="shared" si="1"/>
        <v>0</v>
      </c>
      <c r="BA38">
        <v>0</v>
      </c>
    </row>
    <row r="39" spans="1:57">
      <c r="A39" s="112" t="s">
        <v>937</v>
      </c>
      <c r="B39" s="113"/>
      <c r="C39" s="113"/>
      <c r="D39" s="114"/>
      <c r="E39" s="115">
        <v>0</v>
      </c>
      <c r="F39" s="116">
        <v>0.15</v>
      </c>
      <c r="G39" s="117">
        <f t="shared" si="0"/>
        <v>0</v>
      </c>
      <c r="H39" s="118"/>
      <c r="I39" s="119">
        <f t="shared" si="1"/>
        <v>0</v>
      </c>
      <c r="BA39">
        <v>0</v>
      </c>
    </row>
    <row r="40" spans="1:57">
      <c r="A40" s="112" t="s">
        <v>938</v>
      </c>
      <c r="B40" s="113"/>
      <c r="C40" s="113"/>
      <c r="D40" s="114"/>
      <c r="E40" s="115">
        <v>0</v>
      </c>
      <c r="F40" s="116">
        <v>0.05</v>
      </c>
      <c r="G40" s="117">
        <f t="shared" si="0"/>
        <v>0</v>
      </c>
      <c r="H40" s="118"/>
      <c r="I40" s="119">
        <f t="shared" si="1"/>
        <v>0</v>
      </c>
      <c r="BA40">
        <v>0</v>
      </c>
    </row>
    <row r="41" spans="1:57">
      <c r="A41" s="112" t="s">
        <v>939</v>
      </c>
      <c r="B41" s="113"/>
      <c r="C41" s="113"/>
      <c r="D41" s="114"/>
      <c r="E41" s="115">
        <v>0</v>
      </c>
      <c r="F41" s="116">
        <v>1.5</v>
      </c>
      <c r="G41" s="117">
        <f t="shared" si="0"/>
        <v>0</v>
      </c>
      <c r="H41" s="118"/>
      <c r="I41" s="119">
        <f t="shared" si="1"/>
        <v>0</v>
      </c>
      <c r="BA41">
        <v>1</v>
      </c>
    </row>
    <row r="42" spans="1:57">
      <c r="A42" s="112" t="s">
        <v>940</v>
      </c>
      <c r="B42" s="113"/>
      <c r="C42" s="113"/>
      <c r="D42" s="114"/>
      <c r="E42" s="115">
        <v>0</v>
      </c>
      <c r="F42" s="116">
        <v>0</v>
      </c>
      <c r="G42" s="117">
        <f t="shared" si="0"/>
        <v>0</v>
      </c>
      <c r="H42" s="118"/>
      <c r="I42" s="119">
        <f t="shared" si="1"/>
        <v>0</v>
      </c>
      <c r="BA42">
        <v>1</v>
      </c>
    </row>
    <row r="43" spans="1:57">
      <c r="A43" s="112" t="s">
        <v>941</v>
      </c>
      <c r="B43" s="113"/>
      <c r="C43" s="113"/>
      <c r="D43" s="114"/>
      <c r="E43" s="115">
        <v>0</v>
      </c>
      <c r="F43" s="116">
        <v>0</v>
      </c>
      <c r="G43" s="117">
        <f t="shared" si="0"/>
        <v>0</v>
      </c>
      <c r="H43" s="118"/>
      <c r="I43" s="119">
        <f t="shared" si="1"/>
        <v>0</v>
      </c>
      <c r="BA43">
        <v>2</v>
      </c>
    </row>
    <row r="44" spans="1:57">
      <c r="A44" s="112" t="s">
        <v>942</v>
      </c>
      <c r="B44" s="113"/>
      <c r="C44" s="113"/>
      <c r="D44" s="114"/>
      <c r="E44" s="115">
        <v>0</v>
      </c>
      <c r="F44" s="116">
        <v>0.7</v>
      </c>
      <c r="G44" s="117">
        <f t="shared" si="0"/>
        <v>0</v>
      </c>
      <c r="H44" s="118"/>
      <c r="I44" s="119">
        <f t="shared" si="1"/>
        <v>0</v>
      </c>
      <c r="BA44">
        <v>2</v>
      </c>
    </row>
    <row r="45" spans="1:57" ht="13.5" thickBot="1">
      <c r="A45" s="120"/>
      <c r="B45" s="121" t="s">
        <v>56</v>
      </c>
      <c r="C45" s="122"/>
      <c r="D45" s="123"/>
      <c r="E45" s="124"/>
      <c r="F45" s="125"/>
      <c r="G45" s="125"/>
      <c r="H45" s="199">
        <f>SUM(I37:I44)</f>
        <v>0</v>
      </c>
      <c r="I45" s="200"/>
    </row>
    <row r="47" spans="1:57">
      <c r="B47" s="102"/>
      <c r="F47" s="126"/>
      <c r="G47" s="127"/>
      <c r="H47" s="127"/>
      <c r="I47" s="128"/>
    </row>
    <row r="48" spans="1:57">
      <c r="F48" s="126"/>
      <c r="G48" s="127"/>
      <c r="H48" s="127"/>
      <c r="I48" s="128"/>
    </row>
    <row r="49" spans="6:9">
      <c r="F49" s="126"/>
      <c r="G49" s="127"/>
      <c r="H49" s="127"/>
      <c r="I49" s="128"/>
    </row>
    <row r="50" spans="6:9">
      <c r="F50" s="126"/>
      <c r="G50" s="127"/>
      <c r="H50" s="127"/>
      <c r="I50" s="128"/>
    </row>
    <row r="51" spans="6:9">
      <c r="F51" s="126"/>
      <c r="G51" s="127"/>
      <c r="H51" s="127"/>
      <c r="I51" s="128"/>
    </row>
    <row r="52" spans="6:9">
      <c r="F52" s="126"/>
      <c r="G52" s="127"/>
      <c r="H52" s="127"/>
      <c r="I52" s="128"/>
    </row>
    <row r="53" spans="6:9">
      <c r="F53" s="126"/>
      <c r="G53" s="127"/>
      <c r="H53" s="127"/>
      <c r="I53" s="128"/>
    </row>
    <row r="54" spans="6:9">
      <c r="F54" s="126"/>
      <c r="G54" s="127"/>
      <c r="H54" s="127"/>
      <c r="I54" s="128"/>
    </row>
    <row r="55" spans="6:9">
      <c r="F55" s="126"/>
      <c r="G55" s="127"/>
      <c r="H55" s="127"/>
      <c r="I55" s="128"/>
    </row>
    <row r="56" spans="6:9">
      <c r="F56" s="126"/>
      <c r="G56" s="127"/>
      <c r="H56" s="127"/>
      <c r="I56" s="128"/>
    </row>
    <row r="57" spans="6:9">
      <c r="F57" s="126"/>
      <c r="G57" s="127"/>
      <c r="H57" s="127"/>
      <c r="I57" s="128"/>
    </row>
    <row r="58" spans="6:9">
      <c r="F58" s="126"/>
      <c r="G58" s="127"/>
      <c r="H58" s="127"/>
      <c r="I58" s="128"/>
    </row>
    <row r="59" spans="6:9">
      <c r="F59" s="126"/>
      <c r="G59" s="127"/>
      <c r="H59" s="127"/>
      <c r="I59" s="128"/>
    </row>
    <row r="60" spans="6:9">
      <c r="F60" s="126"/>
      <c r="G60" s="127"/>
      <c r="H60" s="127"/>
      <c r="I60" s="128"/>
    </row>
    <row r="61" spans="6:9">
      <c r="F61" s="126"/>
      <c r="G61" s="127"/>
      <c r="H61" s="127"/>
      <c r="I61" s="128"/>
    </row>
    <row r="62" spans="6:9">
      <c r="F62" s="126"/>
      <c r="G62" s="127"/>
      <c r="H62" s="127"/>
      <c r="I62" s="128"/>
    </row>
    <row r="63" spans="6:9">
      <c r="F63" s="126"/>
      <c r="G63" s="127"/>
      <c r="H63" s="127"/>
      <c r="I63" s="128"/>
    </row>
    <row r="64" spans="6:9">
      <c r="F64" s="126"/>
      <c r="G64" s="127"/>
      <c r="H64" s="127"/>
      <c r="I64" s="128"/>
    </row>
    <row r="65" spans="6:9">
      <c r="F65" s="126"/>
      <c r="G65" s="127"/>
      <c r="H65" s="127"/>
      <c r="I65" s="128"/>
    </row>
    <row r="66" spans="6:9">
      <c r="F66" s="126"/>
      <c r="G66" s="127"/>
      <c r="H66" s="127"/>
      <c r="I66" s="128"/>
    </row>
    <row r="67" spans="6:9">
      <c r="F67" s="126"/>
      <c r="G67" s="127"/>
      <c r="H67" s="127"/>
      <c r="I67" s="128"/>
    </row>
    <row r="68" spans="6:9">
      <c r="F68" s="126"/>
      <c r="G68" s="127"/>
      <c r="H68" s="127"/>
      <c r="I68" s="128"/>
    </row>
    <row r="69" spans="6:9">
      <c r="F69" s="126"/>
      <c r="G69" s="127"/>
      <c r="H69" s="127"/>
      <c r="I69" s="128"/>
    </row>
    <row r="70" spans="6:9">
      <c r="F70" s="126"/>
      <c r="G70" s="127"/>
      <c r="H70" s="127"/>
      <c r="I70" s="128"/>
    </row>
    <row r="71" spans="6:9">
      <c r="F71" s="126"/>
      <c r="G71" s="127"/>
      <c r="H71" s="127"/>
      <c r="I71" s="128"/>
    </row>
    <row r="72" spans="6:9">
      <c r="F72" s="126"/>
      <c r="G72" s="127"/>
      <c r="H72" s="127"/>
      <c r="I72" s="128"/>
    </row>
    <row r="73" spans="6:9">
      <c r="F73" s="126"/>
      <c r="G73" s="127"/>
      <c r="H73" s="127"/>
      <c r="I73" s="128"/>
    </row>
    <row r="74" spans="6:9">
      <c r="F74" s="126"/>
      <c r="G74" s="127"/>
      <c r="H74" s="127"/>
      <c r="I74" s="128"/>
    </row>
    <row r="75" spans="6:9">
      <c r="F75" s="126"/>
      <c r="G75" s="127"/>
      <c r="H75" s="127"/>
      <c r="I75" s="128"/>
    </row>
    <row r="76" spans="6:9">
      <c r="F76" s="126"/>
      <c r="G76" s="127"/>
      <c r="H76" s="127"/>
      <c r="I76" s="128"/>
    </row>
    <row r="77" spans="6:9">
      <c r="F77" s="126"/>
      <c r="G77" s="127"/>
      <c r="H77" s="127"/>
      <c r="I77" s="128"/>
    </row>
    <row r="78" spans="6:9">
      <c r="F78" s="126"/>
      <c r="G78" s="127"/>
      <c r="H78" s="127"/>
      <c r="I78" s="128"/>
    </row>
    <row r="79" spans="6:9">
      <c r="F79" s="126"/>
      <c r="G79" s="127"/>
      <c r="H79" s="127"/>
      <c r="I79" s="128"/>
    </row>
    <row r="80" spans="6:9">
      <c r="F80" s="126"/>
      <c r="G80" s="127"/>
      <c r="H80" s="127"/>
      <c r="I80" s="128"/>
    </row>
    <row r="81" spans="6:9">
      <c r="F81" s="126"/>
      <c r="G81" s="127"/>
      <c r="H81" s="127"/>
      <c r="I81" s="128"/>
    </row>
    <row r="82" spans="6:9">
      <c r="F82" s="126"/>
      <c r="G82" s="127"/>
      <c r="H82" s="127"/>
      <c r="I82" s="128"/>
    </row>
    <row r="83" spans="6:9">
      <c r="F83" s="126"/>
      <c r="G83" s="127"/>
      <c r="H83" s="127"/>
      <c r="I83" s="128"/>
    </row>
    <row r="84" spans="6:9">
      <c r="F84" s="126"/>
      <c r="G84" s="127"/>
      <c r="H84" s="127"/>
      <c r="I84" s="128"/>
    </row>
    <row r="85" spans="6:9">
      <c r="F85" s="126"/>
      <c r="G85" s="127"/>
      <c r="H85" s="127"/>
      <c r="I85" s="128"/>
    </row>
    <row r="86" spans="6:9">
      <c r="F86" s="126"/>
      <c r="G86" s="127"/>
      <c r="H86" s="127"/>
      <c r="I86" s="128"/>
    </row>
    <row r="87" spans="6:9">
      <c r="F87" s="126"/>
      <c r="G87" s="127"/>
      <c r="H87" s="127"/>
      <c r="I87" s="128"/>
    </row>
    <row r="88" spans="6:9">
      <c r="F88" s="126"/>
      <c r="G88" s="127"/>
      <c r="H88" s="127"/>
      <c r="I88" s="128"/>
    </row>
    <row r="89" spans="6:9">
      <c r="F89" s="126"/>
      <c r="G89" s="127"/>
      <c r="H89" s="127"/>
      <c r="I89" s="128"/>
    </row>
    <row r="90" spans="6:9">
      <c r="F90" s="126"/>
      <c r="G90" s="127"/>
      <c r="H90" s="127"/>
      <c r="I90" s="128"/>
    </row>
    <row r="91" spans="6:9">
      <c r="F91" s="126"/>
      <c r="G91" s="127"/>
      <c r="H91" s="127"/>
      <c r="I91" s="128"/>
    </row>
    <row r="92" spans="6:9">
      <c r="F92" s="126"/>
      <c r="G92" s="127"/>
      <c r="H92" s="127"/>
      <c r="I92" s="128"/>
    </row>
    <row r="93" spans="6:9">
      <c r="F93" s="126"/>
      <c r="G93" s="127"/>
      <c r="H93" s="127"/>
      <c r="I93" s="128"/>
    </row>
    <row r="94" spans="6:9">
      <c r="F94" s="126"/>
      <c r="G94" s="127"/>
      <c r="H94" s="127"/>
      <c r="I94" s="128"/>
    </row>
    <row r="95" spans="6:9">
      <c r="F95" s="126"/>
      <c r="G95" s="127"/>
      <c r="H95" s="127"/>
      <c r="I95" s="128"/>
    </row>
    <row r="96" spans="6:9">
      <c r="F96" s="126"/>
      <c r="G96" s="127"/>
      <c r="H96" s="127"/>
      <c r="I96" s="128"/>
    </row>
  </sheetData>
  <mergeCells count="4">
    <mergeCell ref="A1:B1"/>
    <mergeCell ref="A2:B2"/>
    <mergeCell ref="G2:I2"/>
    <mergeCell ref="H45:I4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662"/>
  <sheetViews>
    <sheetView showGridLines="0" showZeros="0" workbookViewId="0">
      <selection activeCell="E562" sqref="E562"/>
    </sheetView>
  </sheetViews>
  <sheetFormatPr defaultRowHeight="12.75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3" width="45.28515625" style="129" customWidth="1"/>
    <col min="14" max="16384" width="9.140625" style="129"/>
  </cols>
  <sheetData>
    <row r="1" spans="1:104" ht="15.75">
      <c r="A1" s="203" t="s">
        <v>57</v>
      </c>
      <c r="B1" s="203"/>
      <c r="C1" s="203"/>
      <c r="D1" s="203"/>
      <c r="E1" s="203"/>
      <c r="F1" s="203"/>
      <c r="G1" s="203"/>
    </row>
    <row r="2" spans="1:104" ht="14.25" customHeight="1" thickBot="1">
      <c r="B2" s="130"/>
      <c r="C2" s="131"/>
      <c r="D2" s="131"/>
      <c r="E2" s="132"/>
      <c r="F2" s="131"/>
      <c r="G2" s="131"/>
    </row>
    <row r="3" spans="1:104" ht="13.5" thickTop="1">
      <c r="A3" s="192" t="s">
        <v>5</v>
      </c>
      <c r="B3" s="193"/>
      <c r="C3" s="76" t="str">
        <f>CONCATENATE(cislostavby," ",nazevstavby)</f>
        <v>15-001 Obřadní síň Karlov Velké Meziříčí</v>
      </c>
      <c r="D3" s="77"/>
      <c r="E3" s="133" t="s">
        <v>0</v>
      </c>
      <c r="F3" s="134">
        <f>Rekapitulace!H1</f>
        <v>12</v>
      </c>
      <c r="G3" s="135"/>
    </row>
    <row r="4" spans="1:104" ht="13.5" thickBot="1">
      <c r="A4" s="204" t="s">
        <v>1</v>
      </c>
      <c r="B4" s="195"/>
      <c r="C4" s="82" t="str">
        <f>CONCATENATE(cisloobjektu," ",nazevobjektu)</f>
        <v>SO01 Obřadní síň Karlov VM</v>
      </c>
      <c r="D4" s="83"/>
      <c r="E4" s="205" t="str">
        <f>Rekapitulace!G2</f>
        <v>D.1.12. Stavební a konstr.část</v>
      </c>
      <c r="F4" s="206"/>
      <c r="G4" s="207"/>
    </row>
    <row r="5" spans="1:104" ht="13.5" thickTop="1">
      <c r="A5" s="136"/>
      <c r="B5" s="137"/>
      <c r="C5" s="137"/>
      <c r="G5" s="139"/>
    </row>
    <row r="6" spans="1:104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>
      <c r="A7" s="144" t="s">
        <v>65</v>
      </c>
      <c r="B7" s="145" t="s">
        <v>66</v>
      </c>
      <c r="C7" s="146" t="s">
        <v>67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76</v>
      </c>
      <c r="C8" s="154" t="s">
        <v>77</v>
      </c>
      <c r="D8" s="155" t="s">
        <v>78</v>
      </c>
      <c r="E8" s="156">
        <v>60.5</v>
      </c>
      <c r="F8" s="156"/>
      <c r="G8" s="157">
        <f>E8*F8</f>
        <v>0</v>
      </c>
      <c r="O8" s="151">
        <v>2</v>
      </c>
      <c r="AA8" s="129">
        <v>1</v>
      </c>
      <c r="AB8" s="129">
        <v>1</v>
      </c>
      <c r="AC8" s="129">
        <v>1</v>
      </c>
      <c r="AZ8" s="129">
        <v>1</v>
      </c>
      <c r="BA8" s="129">
        <f>IF(AZ8=1,G8,0)</f>
        <v>0</v>
      </c>
      <c r="BB8" s="129">
        <f>IF(AZ8=2,G8,0)</f>
        <v>0</v>
      </c>
      <c r="BC8" s="129">
        <f>IF(AZ8=3,G8,0)</f>
        <v>0</v>
      </c>
      <c r="BD8" s="129">
        <f>IF(AZ8=4,G8,0)</f>
        <v>0</v>
      </c>
      <c r="BE8" s="129">
        <f>IF(AZ8=5,G8,0)</f>
        <v>0</v>
      </c>
      <c r="CZ8" s="129">
        <v>0</v>
      </c>
    </row>
    <row r="9" spans="1:104">
      <c r="A9" s="158"/>
      <c r="B9" s="159"/>
      <c r="C9" s="201" t="s">
        <v>79</v>
      </c>
      <c r="D9" s="202"/>
      <c r="E9" s="161">
        <v>60.5</v>
      </c>
      <c r="F9" s="162"/>
      <c r="G9" s="163"/>
      <c r="M9" s="160" t="s">
        <v>79</v>
      </c>
      <c r="O9" s="151"/>
    </row>
    <row r="10" spans="1:104">
      <c r="A10" s="152">
        <v>2</v>
      </c>
      <c r="B10" s="153" t="s">
        <v>80</v>
      </c>
      <c r="C10" s="154" t="s">
        <v>81</v>
      </c>
      <c r="D10" s="155" t="s">
        <v>78</v>
      </c>
      <c r="E10" s="156">
        <v>60.5</v>
      </c>
      <c r="F10" s="156"/>
      <c r="G10" s="157">
        <f>E10*F10</f>
        <v>0</v>
      </c>
      <c r="O10" s="151">
        <v>2</v>
      </c>
      <c r="AA10" s="129">
        <v>1</v>
      </c>
      <c r="AB10" s="129">
        <v>1</v>
      </c>
      <c r="AC10" s="129">
        <v>1</v>
      </c>
      <c r="AZ10" s="129">
        <v>1</v>
      </c>
      <c r="BA10" s="129">
        <f>IF(AZ10=1,G10,0)</f>
        <v>0</v>
      </c>
      <c r="BB10" s="129">
        <f>IF(AZ10=2,G10,0)</f>
        <v>0</v>
      </c>
      <c r="BC10" s="129">
        <f>IF(AZ10=3,G10,0)</f>
        <v>0</v>
      </c>
      <c r="BD10" s="129">
        <f>IF(AZ10=4,G10,0)</f>
        <v>0</v>
      </c>
      <c r="BE10" s="129">
        <f>IF(AZ10=5,G10,0)</f>
        <v>0</v>
      </c>
      <c r="CZ10" s="129">
        <v>0</v>
      </c>
    </row>
    <row r="11" spans="1:104">
      <c r="A11" s="152">
        <v>3</v>
      </c>
      <c r="B11" s="153" t="s">
        <v>82</v>
      </c>
      <c r="C11" s="154" t="s">
        <v>83</v>
      </c>
      <c r="D11" s="155" t="s">
        <v>78</v>
      </c>
      <c r="E11" s="156">
        <v>36.515000000000001</v>
      </c>
      <c r="F11" s="156"/>
      <c r="G11" s="157">
        <f>E11*F11</f>
        <v>0</v>
      </c>
      <c r="O11" s="151">
        <v>2</v>
      </c>
      <c r="AA11" s="129">
        <v>1</v>
      </c>
      <c r="AB11" s="129">
        <v>1</v>
      </c>
      <c r="AC11" s="129">
        <v>1</v>
      </c>
      <c r="AZ11" s="129">
        <v>1</v>
      </c>
      <c r="BA11" s="129">
        <f>IF(AZ11=1,G11,0)</f>
        <v>0</v>
      </c>
      <c r="BB11" s="129">
        <f>IF(AZ11=2,G11,0)</f>
        <v>0</v>
      </c>
      <c r="BC11" s="129">
        <f>IF(AZ11=3,G11,0)</f>
        <v>0</v>
      </c>
      <c r="BD11" s="129">
        <f>IF(AZ11=4,G11,0)</f>
        <v>0</v>
      </c>
      <c r="BE11" s="129">
        <f>IF(AZ11=5,G11,0)</f>
        <v>0</v>
      </c>
      <c r="CZ11" s="129">
        <v>0</v>
      </c>
    </row>
    <row r="12" spans="1:104">
      <c r="A12" s="158"/>
      <c r="B12" s="159"/>
      <c r="C12" s="201" t="s">
        <v>84</v>
      </c>
      <c r="D12" s="202"/>
      <c r="E12" s="161">
        <v>4.26</v>
      </c>
      <c r="F12" s="162"/>
      <c r="G12" s="163"/>
      <c r="M12" s="160" t="s">
        <v>84</v>
      </c>
      <c r="O12" s="151"/>
    </row>
    <row r="13" spans="1:104">
      <c r="A13" s="158"/>
      <c r="B13" s="159"/>
      <c r="C13" s="201" t="s">
        <v>85</v>
      </c>
      <c r="D13" s="202"/>
      <c r="E13" s="161">
        <v>10.53</v>
      </c>
      <c r="F13" s="162"/>
      <c r="G13" s="163"/>
      <c r="M13" s="160" t="s">
        <v>85</v>
      </c>
      <c r="O13" s="151"/>
    </row>
    <row r="14" spans="1:104">
      <c r="A14" s="158"/>
      <c r="B14" s="159"/>
      <c r="C14" s="201" t="s">
        <v>86</v>
      </c>
      <c r="D14" s="202"/>
      <c r="E14" s="161">
        <v>10.85</v>
      </c>
      <c r="F14" s="162"/>
      <c r="G14" s="163"/>
      <c r="M14" s="160" t="s">
        <v>86</v>
      </c>
      <c r="O14" s="151"/>
    </row>
    <row r="15" spans="1:104">
      <c r="A15" s="158"/>
      <c r="B15" s="159"/>
      <c r="C15" s="201" t="s">
        <v>87</v>
      </c>
      <c r="D15" s="202"/>
      <c r="E15" s="161">
        <v>10.875</v>
      </c>
      <c r="F15" s="162"/>
      <c r="G15" s="163"/>
      <c r="M15" s="160" t="s">
        <v>87</v>
      </c>
      <c r="O15" s="151"/>
    </row>
    <row r="16" spans="1:104">
      <c r="A16" s="152">
        <v>4</v>
      </c>
      <c r="B16" s="153" t="s">
        <v>88</v>
      </c>
      <c r="C16" s="154" t="s">
        <v>89</v>
      </c>
      <c r="D16" s="155" t="s">
        <v>78</v>
      </c>
      <c r="E16" s="156">
        <v>36.520000000000003</v>
      </c>
      <c r="F16" s="156"/>
      <c r="G16" s="157">
        <f>E16*F16</f>
        <v>0</v>
      </c>
      <c r="O16" s="151">
        <v>2</v>
      </c>
      <c r="AA16" s="129">
        <v>1</v>
      </c>
      <c r="AB16" s="129">
        <v>1</v>
      </c>
      <c r="AC16" s="129">
        <v>1</v>
      </c>
      <c r="AZ16" s="129">
        <v>1</v>
      </c>
      <c r="BA16" s="129">
        <f>IF(AZ16=1,G16,0)</f>
        <v>0</v>
      </c>
      <c r="BB16" s="129">
        <f>IF(AZ16=2,G16,0)</f>
        <v>0</v>
      </c>
      <c r="BC16" s="129">
        <f>IF(AZ16=3,G16,0)</f>
        <v>0</v>
      </c>
      <c r="BD16" s="129">
        <f>IF(AZ16=4,G16,0)</f>
        <v>0</v>
      </c>
      <c r="BE16" s="129">
        <f>IF(AZ16=5,G16,0)</f>
        <v>0</v>
      </c>
      <c r="CZ16" s="129">
        <v>0</v>
      </c>
    </row>
    <row r="17" spans="1:104">
      <c r="A17" s="152">
        <v>5</v>
      </c>
      <c r="B17" s="153" t="s">
        <v>90</v>
      </c>
      <c r="C17" s="154" t="s">
        <v>91</v>
      </c>
      <c r="D17" s="155" t="s">
        <v>78</v>
      </c>
      <c r="E17" s="156">
        <v>97.02</v>
      </c>
      <c r="F17" s="156"/>
      <c r="G17" s="157">
        <f>E17*F17</f>
        <v>0</v>
      </c>
      <c r="O17" s="151">
        <v>2</v>
      </c>
      <c r="AA17" s="129">
        <v>1</v>
      </c>
      <c r="AB17" s="129">
        <v>1</v>
      </c>
      <c r="AC17" s="129">
        <v>1</v>
      </c>
      <c r="AZ17" s="129">
        <v>1</v>
      </c>
      <c r="BA17" s="129">
        <f>IF(AZ17=1,G17,0)</f>
        <v>0</v>
      </c>
      <c r="BB17" s="129">
        <f>IF(AZ17=2,G17,0)</f>
        <v>0</v>
      </c>
      <c r="BC17" s="129">
        <f>IF(AZ17=3,G17,0)</f>
        <v>0</v>
      </c>
      <c r="BD17" s="129">
        <f>IF(AZ17=4,G17,0)</f>
        <v>0</v>
      </c>
      <c r="BE17" s="129">
        <f>IF(AZ17=5,G17,0)</f>
        <v>0</v>
      </c>
      <c r="CZ17" s="129">
        <v>0</v>
      </c>
    </row>
    <row r="18" spans="1:104">
      <c r="A18" s="158"/>
      <c r="B18" s="159"/>
      <c r="C18" s="201" t="s">
        <v>92</v>
      </c>
      <c r="D18" s="202"/>
      <c r="E18" s="161">
        <v>97.02</v>
      </c>
      <c r="F18" s="162"/>
      <c r="G18" s="163"/>
      <c r="M18" s="160" t="s">
        <v>92</v>
      </c>
      <c r="O18" s="151"/>
    </row>
    <row r="19" spans="1:104">
      <c r="A19" s="152">
        <v>6</v>
      </c>
      <c r="B19" s="153" t="s">
        <v>93</v>
      </c>
      <c r="C19" s="154" t="s">
        <v>94</v>
      </c>
      <c r="D19" s="155" t="s">
        <v>78</v>
      </c>
      <c r="E19" s="156">
        <v>27.97</v>
      </c>
      <c r="F19" s="156"/>
      <c r="G19" s="157">
        <f>E19*F19</f>
        <v>0</v>
      </c>
      <c r="O19" s="151">
        <v>2</v>
      </c>
      <c r="AA19" s="129">
        <v>1</v>
      </c>
      <c r="AB19" s="129">
        <v>1</v>
      </c>
      <c r="AC19" s="129">
        <v>1</v>
      </c>
      <c r="AZ19" s="129">
        <v>1</v>
      </c>
      <c r="BA19" s="129">
        <f>IF(AZ19=1,G19,0)</f>
        <v>0</v>
      </c>
      <c r="BB19" s="129">
        <f>IF(AZ19=2,G19,0)</f>
        <v>0</v>
      </c>
      <c r="BC19" s="129">
        <f>IF(AZ19=3,G19,0)</f>
        <v>0</v>
      </c>
      <c r="BD19" s="129">
        <f>IF(AZ19=4,G19,0)</f>
        <v>0</v>
      </c>
      <c r="BE19" s="129">
        <f>IF(AZ19=5,G19,0)</f>
        <v>0</v>
      </c>
      <c r="CZ19" s="129">
        <v>0</v>
      </c>
    </row>
    <row r="20" spans="1:104">
      <c r="A20" s="158"/>
      <c r="B20" s="159"/>
      <c r="C20" s="201" t="s">
        <v>95</v>
      </c>
      <c r="D20" s="202"/>
      <c r="E20" s="161">
        <v>27.97</v>
      </c>
      <c r="F20" s="162"/>
      <c r="G20" s="163"/>
      <c r="M20" s="160" t="s">
        <v>95</v>
      </c>
      <c r="O20" s="151"/>
    </row>
    <row r="21" spans="1:104">
      <c r="A21" s="152">
        <v>7</v>
      </c>
      <c r="B21" s="153" t="s">
        <v>96</v>
      </c>
      <c r="C21" s="154" t="s">
        <v>97</v>
      </c>
      <c r="D21" s="155" t="s">
        <v>78</v>
      </c>
      <c r="E21" s="156">
        <v>27.97</v>
      </c>
      <c r="F21" s="156"/>
      <c r="G21" s="157">
        <f>E21*F21</f>
        <v>0</v>
      </c>
      <c r="O21" s="151">
        <v>2</v>
      </c>
      <c r="AA21" s="129">
        <v>1</v>
      </c>
      <c r="AB21" s="129">
        <v>1</v>
      </c>
      <c r="AC21" s="129">
        <v>1</v>
      </c>
      <c r="AZ21" s="129">
        <v>1</v>
      </c>
      <c r="BA21" s="129">
        <f>IF(AZ21=1,G21,0)</f>
        <v>0</v>
      </c>
      <c r="BB21" s="129">
        <f>IF(AZ21=2,G21,0)</f>
        <v>0</v>
      </c>
      <c r="BC21" s="129">
        <f>IF(AZ21=3,G21,0)</f>
        <v>0</v>
      </c>
      <c r="BD21" s="129">
        <f>IF(AZ21=4,G21,0)</f>
        <v>0</v>
      </c>
      <c r="BE21" s="129">
        <f>IF(AZ21=5,G21,0)</f>
        <v>0</v>
      </c>
      <c r="CZ21" s="129">
        <v>0</v>
      </c>
    </row>
    <row r="22" spans="1:104">
      <c r="A22" s="158"/>
      <c r="B22" s="159"/>
      <c r="C22" s="201" t="s">
        <v>98</v>
      </c>
      <c r="D22" s="202"/>
      <c r="E22" s="161">
        <v>27.97</v>
      </c>
      <c r="F22" s="162"/>
      <c r="G22" s="163"/>
      <c r="M22" s="160" t="s">
        <v>98</v>
      </c>
      <c r="O22" s="151"/>
    </row>
    <row r="23" spans="1:104">
      <c r="A23" s="152">
        <v>8</v>
      </c>
      <c r="B23" s="153" t="s">
        <v>99</v>
      </c>
      <c r="C23" s="154" t="s">
        <v>100</v>
      </c>
      <c r="D23" s="155" t="s">
        <v>78</v>
      </c>
      <c r="E23" s="156">
        <v>59.15</v>
      </c>
      <c r="F23" s="156"/>
      <c r="G23" s="157">
        <f>E23*F23</f>
        <v>0</v>
      </c>
      <c r="O23" s="151">
        <v>2</v>
      </c>
      <c r="AA23" s="129">
        <v>1</v>
      </c>
      <c r="AB23" s="129">
        <v>1</v>
      </c>
      <c r="AC23" s="129">
        <v>1</v>
      </c>
      <c r="AZ23" s="129">
        <v>1</v>
      </c>
      <c r="BA23" s="129">
        <f>IF(AZ23=1,G23,0)</f>
        <v>0</v>
      </c>
      <c r="BB23" s="129">
        <f>IF(AZ23=2,G23,0)</f>
        <v>0</v>
      </c>
      <c r="BC23" s="129">
        <f>IF(AZ23=3,G23,0)</f>
        <v>0</v>
      </c>
      <c r="BD23" s="129">
        <f>IF(AZ23=4,G23,0)</f>
        <v>0</v>
      </c>
      <c r="BE23" s="129">
        <f>IF(AZ23=5,G23,0)</f>
        <v>0</v>
      </c>
      <c r="CZ23" s="129">
        <v>0</v>
      </c>
    </row>
    <row r="24" spans="1:104">
      <c r="A24" s="158"/>
      <c r="B24" s="159"/>
      <c r="C24" s="201" t="s">
        <v>101</v>
      </c>
      <c r="D24" s="202"/>
      <c r="E24" s="161">
        <v>59.15</v>
      </c>
      <c r="F24" s="162"/>
      <c r="G24" s="163"/>
      <c r="M24" s="160" t="s">
        <v>101</v>
      </c>
      <c r="O24" s="151"/>
    </row>
    <row r="25" spans="1:104">
      <c r="A25" s="152">
        <v>9</v>
      </c>
      <c r="B25" s="153" t="s">
        <v>102</v>
      </c>
      <c r="C25" s="154" t="s">
        <v>103</v>
      </c>
      <c r="D25" s="155" t="s">
        <v>78</v>
      </c>
      <c r="E25" s="156">
        <v>9.9</v>
      </c>
      <c r="F25" s="156"/>
      <c r="G25" s="157">
        <f>E25*F25</f>
        <v>0</v>
      </c>
      <c r="O25" s="151">
        <v>2</v>
      </c>
      <c r="AA25" s="129">
        <v>1</v>
      </c>
      <c r="AB25" s="129">
        <v>1</v>
      </c>
      <c r="AC25" s="129">
        <v>1</v>
      </c>
      <c r="AZ25" s="129">
        <v>1</v>
      </c>
      <c r="BA25" s="129">
        <f>IF(AZ25=1,G25,0)</f>
        <v>0</v>
      </c>
      <c r="BB25" s="129">
        <f>IF(AZ25=2,G25,0)</f>
        <v>0</v>
      </c>
      <c r="BC25" s="129">
        <f>IF(AZ25=3,G25,0)</f>
        <v>0</v>
      </c>
      <c r="BD25" s="129">
        <f>IF(AZ25=4,G25,0)</f>
        <v>0</v>
      </c>
      <c r="BE25" s="129">
        <f>IF(AZ25=5,G25,0)</f>
        <v>0</v>
      </c>
      <c r="CZ25" s="129">
        <v>0</v>
      </c>
    </row>
    <row r="26" spans="1:104">
      <c r="A26" s="158"/>
      <c r="B26" s="159"/>
      <c r="C26" s="201" t="s">
        <v>104</v>
      </c>
      <c r="D26" s="202"/>
      <c r="E26" s="161">
        <v>9.9</v>
      </c>
      <c r="F26" s="162"/>
      <c r="G26" s="163"/>
      <c r="M26" s="160" t="s">
        <v>104</v>
      </c>
      <c r="O26" s="151"/>
    </row>
    <row r="27" spans="1:104">
      <c r="A27" s="152">
        <v>10</v>
      </c>
      <c r="B27" s="153" t="s">
        <v>105</v>
      </c>
      <c r="C27" s="154" t="s">
        <v>106</v>
      </c>
      <c r="D27" s="155" t="s">
        <v>78</v>
      </c>
      <c r="E27" s="156">
        <v>9.9</v>
      </c>
      <c r="F27" s="156"/>
      <c r="G27" s="157">
        <f>E27*F27</f>
        <v>0</v>
      </c>
      <c r="O27" s="151">
        <v>2</v>
      </c>
      <c r="AA27" s="129">
        <v>1</v>
      </c>
      <c r="AB27" s="129">
        <v>1</v>
      </c>
      <c r="AC27" s="129">
        <v>1</v>
      </c>
      <c r="AZ27" s="129">
        <v>1</v>
      </c>
      <c r="BA27" s="129">
        <f>IF(AZ27=1,G27,0)</f>
        <v>0</v>
      </c>
      <c r="BB27" s="129">
        <f>IF(AZ27=2,G27,0)</f>
        <v>0</v>
      </c>
      <c r="BC27" s="129">
        <f>IF(AZ27=3,G27,0)</f>
        <v>0</v>
      </c>
      <c r="BD27" s="129">
        <f>IF(AZ27=4,G27,0)</f>
        <v>0</v>
      </c>
      <c r="BE27" s="129">
        <f>IF(AZ27=5,G27,0)</f>
        <v>0</v>
      </c>
      <c r="CZ27" s="129">
        <v>0</v>
      </c>
    </row>
    <row r="28" spans="1:104">
      <c r="A28" s="164"/>
      <c r="B28" s="165" t="s">
        <v>69</v>
      </c>
      <c r="C28" s="166" t="str">
        <f>CONCATENATE(B7," ",C7)</f>
        <v>1 Zemní práce</v>
      </c>
      <c r="D28" s="164"/>
      <c r="E28" s="167"/>
      <c r="F28" s="167"/>
      <c r="G28" s="168">
        <f>SUM(G7:G27)</f>
        <v>0</v>
      </c>
      <c r="O28" s="151">
        <v>4</v>
      </c>
      <c r="BA28" s="169">
        <f>SUM(BA7:BA27)</f>
        <v>0</v>
      </c>
      <c r="BB28" s="169">
        <f>SUM(BB7:BB27)</f>
        <v>0</v>
      </c>
      <c r="BC28" s="169">
        <f>SUM(BC7:BC27)</f>
        <v>0</v>
      </c>
      <c r="BD28" s="169">
        <f>SUM(BD7:BD27)</f>
        <v>0</v>
      </c>
      <c r="BE28" s="169">
        <f>SUM(BE7:BE27)</f>
        <v>0</v>
      </c>
    </row>
    <row r="29" spans="1:104">
      <c r="A29" s="144" t="s">
        <v>65</v>
      </c>
      <c r="B29" s="145" t="s">
        <v>107</v>
      </c>
      <c r="C29" s="146" t="s">
        <v>108</v>
      </c>
      <c r="D29" s="147"/>
      <c r="E29" s="148"/>
      <c r="F29" s="148"/>
      <c r="G29" s="149"/>
      <c r="H29" s="150"/>
      <c r="I29" s="150"/>
      <c r="O29" s="151">
        <v>1</v>
      </c>
    </row>
    <row r="30" spans="1:104">
      <c r="A30" s="152">
        <v>11</v>
      </c>
      <c r="B30" s="153" t="s">
        <v>109</v>
      </c>
      <c r="C30" s="154" t="s">
        <v>110</v>
      </c>
      <c r="D30" s="155" t="s">
        <v>78</v>
      </c>
      <c r="E30" s="156">
        <v>2.9369999999999998</v>
      </c>
      <c r="F30" s="156"/>
      <c r="G30" s="157">
        <f>E30*F30</f>
        <v>0</v>
      </c>
      <c r="O30" s="151">
        <v>2</v>
      </c>
      <c r="AA30" s="129">
        <v>1</v>
      </c>
      <c r="AB30" s="129">
        <v>1</v>
      </c>
      <c r="AC30" s="129">
        <v>1</v>
      </c>
      <c r="AZ30" s="129">
        <v>1</v>
      </c>
      <c r="BA30" s="129">
        <f>IF(AZ30=1,G30,0)</f>
        <v>0</v>
      </c>
      <c r="BB30" s="129">
        <f>IF(AZ30=2,G30,0)</f>
        <v>0</v>
      </c>
      <c r="BC30" s="129">
        <f>IF(AZ30=3,G30,0)</f>
        <v>0</v>
      </c>
      <c r="BD30" s="129">
        <f>IF(AZ30=4,G30,0)</f>
        <v>0</v>
      </c>
      <c r="BE30" s="129">
        <f>IF(AZ30=5,G30,0)</f>
        <v>0</v>
      </c>
      <c r="CZ30" s="129">
        <v>1.9205000000000001</v>
      </c>
    </row>
    <row r="31" spans="1:104">
      <c r="A31" s="158"/>
      <c r="B31" s="159"/>
      <c r="C31" s="201" t="s">
        <v>111</v>
      </c>
      <c r="D31" s="202"/>
      <c r="E31" s="161">
        <v>2.9369999999999998</v>
      </c>
      <c r="F31" s="162"/>
      <c r="G31" s="163"/>
      <c r="M31" s="160" t="s">
        <v>111</v>
      </c>
      <c r="O31" s="151"/>
    </row>
    <row r="32" spans="1:104">
      <c r="A32" s="152">
        <v>12</v>
      </c>
      <c r="B32" s="153" t="s">
        <v>112</v>
      </c>
      <c r="C32" s="154" t="s">
        <v>113</v>
      </c>
      <c r="D32" s="155" t="s">
        <v>114</v>
      </c>
      <c r="E32" s="156">
        <v>97.9</v>
      </c>
      <c r="F32" s="156"/>
      <c r="G32" s="157">
        <f>E32*F32</f>
        <v>0</v>
      </c>
      <c r="O32" s="151">
        <v>2</v>
      </c>
      <c r="AA32" s="129">
        <v>1</v>
      </c>
      <c r="AB32" s="129">
        <v>1</v>
      </c>
      <c r="AC32" s="129">
        <v>1</v>
      </c>
      <c r="AZ32" s="129">
        <v>1</v>
      </c>
      <c r="BA32" s="129">
        <f>IF(AZ32=1,G32,0)</f>
        <v>0</v>
      </c>
      <c r="BB32" s="129">
        <f>IF(AZ32=2,G32,0)</f>
        <v>0</v>
      </c>
      <c r="BC32" s="129">
        <f>IF(AZ32=3,G32,0)</f>
        <v>0</v>
      </c>
      <c r="BD32" s="129">
        <f>IF(AZ32=4,G32,0)</f>
        <v>0</v>
      </c>
      <c r="BE32" s="129">
        <f>IF(AZ32=5,G32,0)</f>
        <v>0</v>
      </c>
      <c r="CZ32" s="129">
        <v>4.8999999999999998E-4</v>
      </c>
    </row>
    <row r="33" spans="1:104">
      <c r="A33" s="158"/>
      <c r="B33" s="159"/>
      <c r="C33" s="201" t="s">
        <v>115</v>
      </c>
      <c r="D33" s="202"/>
      <c r="E33" s="161">
        <v>97.9</v>
      </c>
      <c r="F33" s="162"/>
      <c r="G33" s="163"/>
      <c r="M33" s="160" t="s">
        <v>115</v>
      </c>
      <c r="O33" s="151"/>
    </row>
    <row r="34" spans="1:104">
      <c r="A34" s="152">
        <v>13</v>
      </c>
      <c r="B34" s="153" t="s">
        <v>116</v>
      </c>
      <c r="C34" s="154" t="s">
        <v>117</v>
      </c>
      <c r="D34" s="155" t="s">
        <v>78</v>
      </c>
      <c r="E34" s="156">
        <v>17.752500000000001</v>
      </c>
      <c r="F34" s="156"/>
      <c r="G34" s="157">
        <f>E34*F34</f>
        <v>0</v>
      </c>
      <c r="O34" s="151">
        <v>2</v>
      </c>
      <c r="AA34" s="129">
        <v>1</v>
      </c>
      <c r="AB34" s="129">
        <v>1</v>
      </c>
      <c r="AC34" s="129">
        <v>1</v>
      </c>
      <c r="AZ34" s="129">
        <v>1</v>
      </c>
      <c r="BA34" s="129">
        <f>IF(AZ34=1,G34,0)</f>
        <v>0</v>
      </c>
      <c r="BB34" s="129">
        <f>IF(AZ34=2,G34,0)</f>
        <v>0</v>
      </c>
      <c r="BC34" s="129">
        <f>IF(AZ34=3,G34,0)</f>
        <v>0</v>
      </c>
      <c r="BD34" s="129">
        <f>IF(AZ34=4,G34,0)</f>
        <v>0</v>
      </c>
      <c r="BE34" s="129">
        <f>IF(AZ34=5,G34,0)</f>
        <v>0</v>
      </c>
      <c r="CZ34" s="129">
        <v>2.45329</v>
      </c>
    </row>
    <row r="35" spans="1:104">
      <c r="A35" s="158"/>
      <c r="B35" s="159"/>
      <c r="C35" s="201" t="s">
        <v>118</v>
      </c>
      <c r="D35" s="202"/>
      <c r="E35" s="161">
        <v>17.752500000000001</v>
      </c>
      <c r="F35" s="162"/>
      <c r="G35" s="163"/>
      <c r="M35" s="160" t="s">
        <v>118</v>
      </c>
      <c r="O35" s="151"/>
    </row>
    <row r="36" spans="1:104">
      <c r="A36" s="152">
        <v>14</v>
      </c>
      <c r="B36" s="153" t="s">
        <v>119</v>
      </c>
      <c r="C36" s="154" t="s">
        <v>120</v>
      </c>
      <c r="D36" s="155" t="s">
        <v>121</v>
      </c>
      <c r="E36" s="156">
        <v>5.25</v>
      </c>
      <c r="F36" s="156"/>
      <c r="G36" s="157">
        <f>E36*F36</f>
        <v>0</v>
      </c>
      <c r="O36" s="151">
        <v>2</v>
      </c>
      <c r="AA36" s="129">
        <v>1</v>
      </c>
      <c r="AB36" s="129">
        <v>1</v>
      </c>
      <c r="AC36" s="129">
        <v>1</v>
      </c>
      <c r="AZ36" s="129">
        <v>1</v>
      </c>
      <c r="BA36" s="129">
        <f>IF(AZ36=1,G36,0)</f>
        <v>0</v>
      </c>
      <c r="BB36" s="129">
        <f>IF(AZ36=2,G36,0)</f>
        <v>0</v>
      </c>
      <c r="BC36" s="129">
        <f>IF(AZ36=3,G36,0)</f>
        <v>0</v>
      </c>
      <c r="BD36" s="129">
        <f>IF(AZ36=4,G36,0)</f>
        <v>0</v>
      </c>
      <c r="BE36" s="129">
        <f>IF(AZ36=5,G36,0)</f>
        <v>0</v>
      </c>
      <c r="CZ36" s="129">
        <v>2E-3</v>
      </c>
    </row>
    <row r="37" spans="1:104">
      <c r="A37" s="158"/>
      <c r="B37" s="159"/>
      <c r="C37" s="201" t="s">
        <v>122</v>
      </c>
      <c r="D37" s="202"/>
      <c r="E37" s="161">
        <v>5.25</v>
      </c>
      <c r="F37" s="162"/>
      <c r="G37" s="163"/>
      <c r="M37" s="160" t="s">
        <v>122</v>
      </c>
      <c r="O37" s="151"/>
    </row>
    <row r="38" spans="1:104">
      <c r="A38" s="152">
        <v>15</v>
      </c>
      <c r="B38" s="153" t="s">
        <v>123</v>
      </c>
      <c r="C38" s="154" t="s">
        <v>124</v>
      </c>
      <c r="D38" s="155" t="s">
        <v>121</v>
      </c>
      <c r="E38" s="156">
        <v>5.25</v>
      </c>
      <c r="F38" s="156"/>
      <c r="G38" s="157">
        <f>E38*F38</f>
        <v>0</v>
      </c>
      <c r="O38" s="151">
        <v>2</v>
      </c>
      <c r="AA38" s="129">
        <v>1</v>
      </c>
      <c r="AB38" s="129">
        <v>1</v>
      </c>
      <c r="AC38" s="129">
        <v>1</v>
      </c>
      <c r="AZ38" s="129">
        <v>1</v>
      </c>
      <c r="BA38" s="129">
        <f>IF(AZ38=1,G38,0)</f>
        <v>0</v>
      </c>
      <c r="BB38" s="129">
        <f>IF(AZ38=2,G38,0)</f>
        <v>0</v>
      </c>
      <c r="BC38" s="129">
        <f>IF(AZ38=3,G38,0)</f>
        <v>0</v>
      </c>
      <c r="BD38" s="129">
        <f>IF(AZ38=4,G38,0)</f>
        <v>0</v>
      </c>
      <c r="BE38" s="129">
        <f>IF(AZ38=5,G38,0)</f>
        <v>0</v>
      </c>
      <c r="CZ38" s="129">
        <v>0</v>
      </c>
    </row>
    <row r="39" spans="1:104" ht="22.5">
      <c r="A39" s="152">
        <v>16</v>
      </c>
      <c r="B39" s="153" t="s">
        <v>125</v>
      </c>
      <c r="C39" s="154" t="s">
        <v>126</v>
      </c>
      <c r="D39" s="155" t="s">
        <v>127</v>
      </c>
      <c r="E39" s="156">
        <v>2.4174000000000002</v>
      </c>
      <c r="F39" s="156"/>
      <c r="G39" s="157">
        <f>E39*F39</f>
        <v>0</v>
      </c>
      <c r="O39" s="151">
        <v>2</v>
      </c>
      <c r="AA39" s="129">
        <v>1</v>
      </c>
      <c r="AB39" s="129">
        <v>1</v>
      </c>
      <c r="AC39" s="129">
        <v>1</v>
      </c>
      <c r="AZ39" s="129">
        <v>1</v>
      </c>
      <c r="BA39" s="129">
        <f>IF(AZ39=1,G39,0)</f>
        <v>0</v>
      </c>
      <c r="BB39" s="129">
        <f>IF(AZ39=2,G39,0)</f>
        <v>0</v>
      </c>
      <c r="BC39" s="129">
        <f>IF(AZ39=3,G39,0)</f>
        <v>0</v>
      </c>
      <c r="BD39" s="129">
        <f>IF(AZ39=4,G39,0)</f>
        <v>0</v>
      </c>
      <c r="BE39" s="129">
        <f>IF(AZ39=5,G39,0)</f>
        <v>0</v>
      </c>
      <c r="CZ39" s="129">
        <v>1.0529999999999999</v>
      </c>
    </row>
    <row r="40" spans="1:104">
      <c r="A40" s="158"/>
      <c r="B40" s="159"/>
      <c r="C40" s="201" t="s">
        <v>128</v>
      </c>
      <c r="D40" s="202"/>
      <c r="E40" s="161">
        <v>2.4174000000000002</v>
      </c>
      <c r="F40" s="162"/>
      <c r="G40" s="163"/>
      <c r="M40" s="160" t="s">
        <v>128</v>
      </c>
      <c r="O40" s="151"/>
    </row>
    <row r="41" spans="1:104">
      <c r="A41" s="152">
        <v>17</v>
      </c>
      <c r="B41" s="153" t="s">
        <v>129</v>
      </c>
      <c r="C41" s="154" t="s">
        <v>130</v>
      </c>
      <c r="D41" s="155" t="s">
        <v>78</v>
      </c>
      <c r="E41" s="156">
        <v>42.227499999999999</v>
      </c>
      <c r="F41" s="156"/>
      <c r="G41" s="157">
        <f>E41*F41</f>
        <v>0</v>
      </c>
      <c r="O41" s="151">
        <v>2</v>
      </c>
      <c r="AA41" s="129">
        <v>1</v>
      </c>
      <c r="AB41" s="129">
        <v>1</v>
      </c>
      <c r="AC41" s="129">
        <v>1</v>
      </c>
      <c r="AZ41" s="129">
        <v>1</v>
      </c>
      <c r="BA41" s="129">
        <f>IF(AZ41=1,G41,0)</f>
        <v>0</v>
      </c>
      <c r="BB41" s="129">
        <f>IF(AZ41=2,G41,0)</f>
        <v>0</v>
      </c>
      <c r="BC41" s="129">
        <f>IF(AZ41=3,G41,0)</f>
        <v>0</v>
      </c>
      <c r="BD41" s="129">
        <f>IF(AZ41=4,G41,0)</f>
        <v>0</v>
      </c>
      <c r="BE41" s="129">
        <f>IF(AZ41=5,G41,0)</f>
        <v>0</v>
      </c>
      <c r="CZ41" s="129">
        <v>2.4169299999999998</v>
      </c>
    </row>
    <row r="42" spans="1:104">
      <c r="A42" s="158"/>
      <c r="B42" s="159"/>
      <c r="C42" s="201" t="s">
        <v>131</v>
      </c>
      <c r="D42" s="202"/>
      <c r="E42" s="161">
        <v>28.1355</v>
      </c>
      <c r="F42" s="162"/>
      <c r="G42" s="163"/>
      <c r="M42" s="160" t="s">
        <v>131</v>
      </c>
      <c r="O42" s="151"/>
    </row>
    <row r="43" spans="1:104" ht="22.5">
      <c r="A43" s="158"/>
      <c r="B43" s="159"/>
      <c r="C43" s="201" t="s">
        <v>132</v>
      </c>
      <c r="D43" s="202"/>
      <c r="E43" s="161">
        <v>14.092000000000001</v>
      </c>
      <c r="F43" s="162"/>
      <c r="G43" s="163"/>
      <c r="M43" s="160" t="s">
        <v>132</v>
      </c>
      <c r="O43" s="151"/>
    </row>
    <row r="44" spans="1:104">
      <c r="A44" s="152">
        <v>18</v>
      </c>
      <c r="B44" s="153" t="s">
        <v>133</v>
      </c>
      <c r="C44" s="154" t="s">
        <v>134</v>
      </c>
      <c r="D44" s="155" t="s">
        <v>121</v>
      </c>
      <c r="E44" s="156">
        <v>70.383300000000006</v>
      </c>
      <c r="F44" s="156"/>
      <c r="G44" s="157">
        <f>E44*F44</f>
        <v>0</v>
      </c>
      <c r="O44" s="151">
        <v>2</v>
      </c>
      <c r="AA44" s="129">
        <v>1</v>
      </c>
      <c r="AB44" s="129">
        <v>1</v>
      </c>
      <c r="AC44" s="129">
        <v>1</v>
      </c>
      <c r="AZ44" s="129">
        <v>1</v>
      </c>
      <c r="BA44" s="129">
        <f>IF(AZ44=1,G44,0)</f>
        <v>0</v>
      </c>
      <c r="BB44" s="129">
        <f>IF(AZ44=2,G44,0)</f>
        <v>0</v>
      </c>
      <c r="BC44" s="129">
        <f>IF(AZ44=3,G44,0)</f>
        <v>0</v>
      </c>
      <c r="BD44" s="129">
        <f>IF(AZ44=4,G44,0)</f>
        <v>0</v>
      </c>
      <c r="BE44" s="129">
        <f>IF(AZ44=5,G44,0)</f>
        <v>0</v>
      </c>
      <c r="CZ44" s="129">
        <v>3.9210000000000002E-2</v>
      </c>
    </row>
    <row r="45" spans="1:104">
      <c r="A45" s="158"/>
      <c r="B45" s="159"/>
      <c r="C45" s="201" t="s">
        <v>135</v>
      </c>
      <c r="D45" s="202"/>
      <c r="E45" s="161">
        <v>70.383300000000006</v>
      </c>
      <c r="F45" s="162"/>
      <c r="G45" s="163"/>
      <c r="M45" s="160" t="s">
        <v>135</v>
      </c>
      <c r="O45" s="151"/>
    </row>
    <row r="46" spans="1:104">
      <c r="A46" s="152">
        <v>19</v>
      </c>
      <c r="B46" s="153" t="s">
        <v>136</v>
      </c>
      <c r="C46" s="154" t="s">
        <v>137</v>
      </c>
      <c r="D46" s="155" t="s">
        <v>121</v>
      </c>
      <c r="E46" s="156">
        <v>70.38</v>
      </c>
      <c r="F46" s="156"/>
      <c r="G46" s="157">
        <f>E46*F46</f>
        <v>0</v>
      </c>
      <c r="O46" s="151">
        <v>2</v>
      </c>
      <c r="AA46" s="129">
        <v>1</v>
      </c>
      <c r="AB46" s="129">
        <v>1</v>
      </c>
      <c r="AC46" s="129">
        <v>1</v>
      </c>
      <c r="AZ46" s="129">
        <v>1</v>
      </c>
      <c r="BA46" s="129">
        <f>IF(AZ46=1,G46,0)</f>
        <v>0</v>
      </c>
      <c r="BB46" s="129">
        <f>IF(AZ46=2,G46,0)</f>
        <v>0</v>
      </c>
      <c r="BC46" s="129">
        <f>IF(AZ46=3,G46,0)</f>
        <v>0</v>
      </c>
      <c r="BD46" s="129">
        <f>IF(AZ46=4,G46,0)</f>
        <v>0</v>
      </c>
      <c r="BE46" s="129">
        <f>IF(AZ46=5,G46,0)</f>
        <v>0</v>
      </c>
      <c r="CZ46" s="129">
        <v>0</v>
      </c>
    </row>
    <row r="47" spans="1:104">
      <c r="A47" s="152">
        <v>20</v>
      </c>
      <c r="B47" s="153" t="s">
        <v>138</v>
      </c>
      <c r="C47" s="154" t="s">
        <v>139</v>
      </c>
      <c r="D47" s="155" t="s">
        <v>127</v>
      </c>
      <c r="E47" s="156">
        <v>0.57599999999999996</v>
      </c>
      <c r="F47" s="156"/>
      <c r="G47" s="157">
        <f>E47*F47</f>
        <v>0</v>
      </c>
      <c r="O47" s="151">
        <v>2</v>
      </c>
      <c r="AA47" s="129">
        <v>1</v>
      </c>
      <c r="AB47" s="129">
        <v>1</v>
      </c>
      <c r="AC47" s="129">
        <v>1</v>
      </c>
      <c r="AZ47" s="129">
        <v>1</v>
      </c>
      <c r="BA47" s="129">
        <f>IF(AZ47=1,G47,0)</f>
        <v>0</v>
      </c>
      <c r="BB47" s="129">
        <f>IF(AZ47=2,G47,0)</f>
        <v>0</v>
      </c>
      <c r="BC47" s="129">
        <f>IF(AZ47=3,G47,0)</f>
        <v>0</v>
      </c>
      <c r="BD47" s="129">
        <f>IF(AZ47=4,G47,0)</f>
        <v>0</v>
      </c>
      <c r="BE47" s="129">
        <f>IF(AZ47=5,G47,0)</f>
        <v>0</v>
      </c>
      <c r="CZ47" s="129">
        <v>1.05294</v>
      </c>
    </row>
    <row r="48" spans="1:104">
      <c r="A48" s="158"/>
      <c r="B48" s="159"/>
      <c r="C48" s="201" t="s">
        <v>140</v>
      </c>
      <c r="D48" s="202"/>
      <c r="E48" s="161">
        <v>0.38400000000000001</v>
      </c>
      <c r="F48" s="162"/>
      <c r="G48" s="163"/>
      <c r="M48" s="160" t="s">
        <v>140</v>
      </c>
      <c r="O48" s="151"/>
    </row>
    <row r="49" spans="1:104">
      <c r="A49" s="158"/>
      <c r="B49" s="159"/>
      <c r="C49" s="201" t="s">
        <v>141</v>
      </c>
      <c r="D49" s="202"/>
      <c r="E49" s="161">
        <v>0.192</v>
      </c>
      <c r="F49" s="162"/>
      <c r="G49" s="163"/>
      <c r="M49" s="160" t="s">
        <v>141</v>
      </c>
      <c r="O49" s="151"/>
    </row>
    <row r="50" spans="1:104">
      <c r="A50" s="164"/>
      <c r="B50" s="165" t="s">
        <v>69</v>
      </c>
      <c r="C50" s="166" t="str">
        <f>CONCATENATE(B29," ",C29)</f>
        <v>2 Základy a zvláštní zakládání</v>
      </c>
      <c r="D50" s="164"/>
      <c r="E50" s="167"/>
      <c r="F50" s="167"/>
      <c r="G50" s="168">
        <f>SUM(G29:G49)</f>
        <v>0</v>
      </c>
      <c r="O50" s="151">
        <v>4</v>
      </c>
      <c r="BA50" s="169">
        <f>SUM(BA29:BA49)</f>
        <v>0</v>
      </c>
      <c r="BB50" s="169">
        <f>SUM(BB29:BB49)</f>
        <v>0</v>
      </c>
      <c r="BC50" s="169">
        <f>SUM(BC29:BC49)</f>
        <v>0</v>
      </c>
      <c r="BD50" s="169">
        <f>SUM(BD29:BD49)</f>
        <v>0</v>
      </c>
      <c r="BE50" s="169">
        <f>SUM(BE29:BE49)</f>
        <v>0</v>
      </c>
    </row>
    <row r="51" spans="1:104">
      <c r="A51" s="144" t="s">
        <v>65</v>
      </c>
      <c r="B51" s="145" t="s">
        <v>142</v>
      </c>
      <c r="C51" s="146" t="s">
        <v>143</v>
      </c>
      <c r="D51" s="147"/>
      <c r="E51" s="148"/>
      <c r="F51" s="148"/>
      <c r="G51" s="149"/>
      <c r="H51" s="150"/>
      <c r="I51" s="150"/>
      <c r="O51" s="151">
        <v>1</v>
      </c>
    </row>
    <row r="52" spans="1:104" ht="22.5">
      <c r="A52" s="152">
        <v>21</v>
      </c>
      <c r="B52" s="153" t="s">
        <v>144</v>
      </c>
      <c r="C52" s="154" t="s">
        <v>145</v>
      </c>
      <c r="D52" s="155" t="s">
        <v>78</v>
      </c>
      <c r="E52" s="156">
        <v>0.54</v>
      </c>
      <c r="F52" s="156"/>
      <c r="G52" s="157">
        <f>E52*F52</f>
        <v>0</v>
      </c>
      <c r="O52" s="151">
        <v>2</v>
      </c>
      <c r="AA52" s="129">
        <v>1</v>
      </c>
      <c r="AB52" s="129">
        <v>1</v>
      </c>
      <c r="AC52" s="129">
        <v>1</v>
      </c>
      <c r="AZ52" s="129">
        <v>1</v>
      </c>
      <c r="BA52" s="129">
        <f>IF(AZ52=1,G52,0)</f>
        <v>0</v>
      </c>
      <c r="BB52" s="129">
        <f>IF(AZ52=2,G52,0)</f>
        <v>0</v>
      </c>
      <c r="BC52" s="129">
        <f>IF(AZ52=3,G52,0)</f>
        <v>0</v>
      </c>
      <c r="BD52" s="129">
        <f>IF(AZ52=4,G52,0)</f>
        <v>0</v>
      </c>
      <c r="BE52" s="129">
        <f>IF(AZ52=5,G52,0)</f>
        <v>0</v>
      </c>
      <c r="CZ52" s="129">
        <v>1.7531600000000001</v>
      </c>
    </row>
    <row r="53" spans="1:104">
      <c r="A53" s="158"/>
      <c r="B53" s="159"/>
      <c r="C53" s="201" t="s">
        <v>146</v>
      </c>
      <c r="D53" s="202"/>
      <c r="E53" s="161">
        <v>0.54</v>
      </c>
      <c r="F53" s="162"/>
      <c r="G53" s="163"/>
      <c r="M53" s="160" t="s">
        <v>146</v>
      </c>
      <c r="O53" s="151"/>
    </row>
    <row r="54" spans="1:104">
      <c r="A54" s="152">
        <v>22</v>
      </c>
      <c r="B54" s="153" t="s">
        <v>147</v>
      </c>
      <c r="C54" s="154" t="s">
        <v>148</v>
      </c>
      <c r="D54" s="155" t="s">
        <v>114</v>
      </c>
      <c r="E54" s="156">
        <v>7.2</v>
      </c>
      <c r="F54" s="156"/>
      <c r="G54" s="157">
        <f>E54*F54</f>
        <v>0</v>
      </c>
      <c r="O54" s="151">
        <v>2</v>
      </c>
      <c r="AA54" s="129">
        <v>1</v>
      </c>
      <c r="AB54" s="129">
        <v>1</v>
      </c>
      <c r="AC54" s="129">
        <v>1</v>
      </c>
      <c r="AZ54" s="129">
        <v>1</v>
      </c>
      <c r="BA54" s="129">
        <f>IF(AZ54=1,G54,0)</f>
        <v>0</v>
      </c>
      <c r="BB54" s="129">
        <f>IF(AZ54=2,G54,0)</f>
        <v>0</v>
      </c>
      <c r="BC54" s="129">
        <f>IF(AZ54=3,G54,0)</f>
        <v>0</v>
      </c>
      <c r="BD54" s="129">
        <f>IF(AZ54=4,G54,0)</f>
        <v>0</v>
      </c>
      <c r="BE54" s="129">
        <f>IF(AZ54=5,G54,0)</f>
        <v>0</v>
      </c>
      <c r="CZ54" s="129">
        <v>0</v>
      </c>
    </row>
    <row r="55" spans="1:104">
      <c r="A55" s="158"/>
      <c r="B55" s="159"/>
      <c r="C55" s="201" t="s">
        <v>149</v>
      </c>
      <c r="D55" s="202"/>
      <c r="E55" s="161">
        <v>7.2</v>
      </c>
      <c r="F55" s="162"/>
      <c r="G55" s="163"/>
      <c r="M55" s="160" t="s">
        <v>149</v>
      </c>
      <c r="O55" s="151"/>
    </row>
    <row r="56" spans="1:104">
      <c r="A56" s="152">
        <v>23</v>
      </c>
      <c r="B56" s="153" t="s">
        <v>150</v>
      </c>
      <c r="C56" s="154" t="s">
        <v>151</v>
      </c>
      <c r="D56" s="155" t="s">
        <v>121</v>
      </c>
      <c r="E56" s="156">
        <v>23.962499999999999</v>
      </c>
      <c r="F56" s="156"/>
      <c r="G56" s="157">
        <f>E56*F56</f>
        <v>0</v>
      </c>
      <c r="O56" s="151">
        <v>2</v>
      </c>
      <c r="AA56" s="129">
        <v>1</v>
      </c>
      <c r="AB56" s="129">
        <v>1</v>
      </c>
      <c r="AC56" s="129">
        <v>1</v>
      </c>
      <c r="AZ56" s="129">
        <v>1</v>
      </c>
      <c r="BA56" s="129">
        <f>IF(AZ56=1,G56,0)</f>
        <v>0</v>
      </c>
      <c r="BB56" s="129">
        <f>IF(AZ56=2,G56,0)</f>
        <v>0</v>
      </c>
      <c r="BC56" s="129">
        <f>IF(AZ56=3,G56,0)</f>
        <v>0</v>
      </c>
      <c r="BD56" s="129">
        <f>IF(AZ56=4,G56,0)</f>
        <v>0</v>
      </c>
      <c r="BE56" s="129">
        <f>IF(AZ56=5,G56,0)</f>
        <v>0</v>
      </c>
      <c r="CZ56" s="129">
        <v>0.20225000000000001</v>
      </c>
    </row>
    <row r="57" spans="1:104">
      <c r="A57" s="158"/>
      <c r="B57" s="159"/>
      <c r="C57" s="201" t="s">
        <v>152</v>
      </c>
      <c r="D57" s="202"/>
      <c r="E57" s="161">
        <v>23.962499999999999</v>
      </c>
      <c r="F57" s="162"/>
      <c r="G57" s="163"/>
      <c r="M57" s="160" t="s">
        <v>152</v>
      </c>
      <c r="O57" s="151"/>
    </row>
    <row r="58" spans="1:104">
      <c r="A58" s="152">
        <v>24</v>
      </c>
      <c r="B58" s="153" t="s">
        <v>153</v>
      </c>
      <c r="C58" s="154" t="s">
        <v>154</v>
      </c>
      <c r="D58" s="155" t="s">
        <v>121</v>
      </c>
      <c r="E58" s="156">
        <v>54.95</v>
      </c>
      <c r="F58" s="156"/>
      <c r="G58" s="157">
        <f>E58*F58</f>
        <v>0</v>
      </c>
      <c r="O58" s="151">
        <v>2</v>
      </c>
      <c r="AA58" s="129">
        <v>1</v>
      </c>
      <c r="AB58" s="129">
        <v>1</v>
      </c>
      <c r="AC58" s="129">
        <v>1</v>
      </c>
      <c r="AZ58" s="129">
        <v>1</v>
      </c>
      <c r="BA58" s="129">
        <f>IF(AZ58=1,G58,0)</f>
        <v>0</v>
      </c>
      <c r="BB58" s="129">
        <f>IF(AZ58=2,G58,0)</f>
        <v>0</v>
      </c>
      <c r="BC58" s="129">
        <f>IF(AZ58=3,G58,0)</f>
        <v>0</v>
      </c>
      <c r="BD58" s="129">
        <f>IF(AZ58=4,G58,0)</f>
        <v>0</v>
      </c>
      <c r="BE58" s="129">
        <f>IF(AZ58=5,G58,0)</f>
        <v>0</v>
      </c>
      <c r="CZ58" s="129">
        <v>0.25208000000000003</v>
      </c>
    </row>
    <row r="59" spans="1:104">
      <c r="A59" s="158"/>
      <c r="B59" s="159"/>
      <c r="C59" s="201" t="s">
        <v>155</v>
      </c>
      <c r="D59" s="202"/>
      <c r="E59" s="161">
        <v>50.55</v>
      </c>
      <c r="F59" s="162"/>
      <c r="G59" s="163"/>
      <c r="M59" s="160" t="s">
        <v>155</v>
      </c>
      <c r="O59" s="151"/>
    </row>
    <row r="60" spans="1:104">
      <c r="A60" s="158"/>
      <c r="B60" s="159"/>
      <c r="C60" s="201" t="s">
        <v>156</v>
      </c>
      <c r="D60" s="202"/>
      <c r="E60" s="161">
        <v>4.4000000000000004</v>
      </c>
      <c r="F60" s="162"/>
      <c r="G60" s="163"/>
      <c r="M60" s="160" t="s">
        <v>156</v>
      </c>
      <c r="O60" s="151"/>
    </row>
    <row r="61" spans="1:104">
      <c r="A61" s="152">
        <v>25</v>
      </c>
      <c r="B61" s="153" t="s">
        <v>157</v>
      </c>
      <c r="C61" s="154" t="s">
        <v>158</v>
      </c>
      <c r="D61" s="155" t="s">
        <v>121</v>
      </c>
      <c r="E61" s="156">
        <v>81.028099999999995</v>
      </c>
      <c r="F61" s="156"/>
      <c r="G61" s="157">
        <f>E61*F61</f>
        <v>0</v>
      </c>
      <c r="O61" s="151">
        <v>2</v>
      </c>
      <c r="AA61" s="129">
        <v>1</v>
      </c>
      <c r="AB61" s="129">
        <v>1</v>
      </c>
      <c r="AC61" s="129">
        <v>1</v>
      </c>
      <c r="AZ61" s="129">
        <v>1</v>
      </c>
      <c r="BA61" s="129">
        <f>IF(AZ61=1,G61,0)</f>
        <v>0</v>
      </c>
      <c r="BB61" s="129">
        <f>IF(AZ61=2,G61,0)</f>
        <v>0</v>
      </c>
      <c r="BC61" s="129">
        <f>IF(AZ61=3,G61,0)</f>
        <v>0</v>
      </c>
      <c r="BD61" s="129">
        <f>IF(AZ61=4,G61,0)</f>
        <v>0</v>
      </c>
      <c r="BE61" s="129">
        <f>IF(AZ61=5,G61,0)</f>
        <v>0</v>
      </c>
      <c r="CZ61" s="129">
        <v>0.3044</v>
      </c>
    </row>
    <row r="62" spans="1:104">
      <c r="A62" s="158"/>
      <c r="B62" s="159"/>
      <c r="C62" s="201" t="s">
        <v>159</v>
      </c>
      <c r="D62" s="202"/>
      <c r="E62" s="161">
        <v>81.028099999999995</v>
      </c>
      <c r="F62" s="162"/>
      <c r="G62" s="163"/>
      <c r="M62" s="160" t="s">
        <v>159</v>
      </c>
      <c r="O62" s="151"/>
    </row>
    <row r="63" spans="1:104">
      <c r="A63" s="152">
        <v>26</v>
      </c>
      <c r="B63" s="153" t="s">
        <v>160</v>
      </c>
      <c r="C63" s="154" t="s">
        <v>161</v>
      </c>
      <c r="D63" s="155" t="s">
        <v>162</v>
      </c>
      <c r="E63" s="156">
        <v>8</v>
      </c>
      <c r="F63" s="156"/>
      <c r="G63" s="157">
        <f>E63*F63</f>
        <v>0</v>
      </c>
      <c r="O63" s="151">
        <v>2</v>
      </c>
      <c r="AA63" s="129">
        <v>1</v>
      </c>
      <c r="AB63" s="129">
        <v>1</v>
      </c>
      <c r="AC63" s="129">
        <v>1</v>
      </c>
      <c r="AZ63" s="129">
        <v>1</v>
      </c>
      <c r="BA63" s="129">
        <f>IF(AZ63=1,G63,0)</f>
        <v>0</v>
      </c>
      <c r="BB63" s="129">
        <f>IF(AZ63=2,G63,0)</f>
        <v>0</v>
      </c>
      <c r="BC63" s="129">
        <f>IF(AZ63=3,G63,0)</f>
        <v>0</v>
      </c>
      <c r="BD63" s="129">
        <f>IF(AZ63=4,G63,0)</f>
        <v>0</v>
      </c>
      <c r="BE63" s="129">
        <f>IF(AZ63=5,G63,0)</f>
        <v>0</v>
      </c>
      <c r="CZ63" s="129">
        <v>2.5749999999999999E-2</v>
      </c>
    </row>
    <row r="64" spans="1:104">
      <c r="A64" s="158"/>
      <c r="B64" s="159"/>
      <c r="C64" s="201" t="s">
        <v>163</v>
      </c>
      <c r="D64" s="202"/>
      <c r="E64" s="161">
        <v>8</v>
      </c>
      <c r="F64" s="162"/>
      <c r="G64" s="163"/>
      <c r="M64" s="160">
        <v>8</v>
      </c>
      <c r="O64" s="151"/>
    </row>
    <row r="65" spans="1:104">
      <c r="A65" s="152">
        <v>27</v>
      </c>
      <c r="B65" s="153" t="s">
        <v>164</v>
      </c>
      <c r="C65" s="154" t="s">
        <v>165</v>
      </c>
      <c r="D65" s="155" t="s">
        <v>162</v>
      </c>
      <c r="E65" s="156">
        <v>1</v>
      </c>
      <c r="F65" s="156"/>
      <c r="G65" s="157">
        <f>E65*F65</f>
        <v>0</v>
      </c>
      <c r="O65" s="151">
        <v>2</v>
      </c>
      <c r="AA65" s="129">
        <v>1</v>
      </c>
      <c r="AB65" s="129">
        <v>1</v>
      </c>
      <c r="AC65" s="129">
        <v>1</v>
      </c>
      <c r="AZ65" s="129">
        <v>1</v>
      </c>
      <c r="BA65" s="129">
        <f>IF(AZ65=1,G65,0)</f>
        <v>0</v>
      </c>
      <c r="BB65" s="129">
        <f>IF(AZ65=2,G65,0)</f>
        <v>0</v>
      </c>
      <c r="BC65" s="129">
        <f>IF(AZ65=3,G65,0)</f>
        <v>0</v>
      </c>
      <c r="BD65" s="129">
        <f>IF(AZ65=4,G65,0)</f>
        <v>0</v>
      </c>
      <c r="BE65" s="129">
        <f>IF(AZ65=5,G65,0)</f>
        <v>0</v>
      </c>
      <c r="CZ65" s="129">
        <v>4.6179999999999999E-2</v>
      </c>
    </row>
    <row r="66" spans="1:104">
      <c r="A66" s="152">
        <v>28</v>
      </c>
      <c r="B66" s="153" t="s">
        <v>166</v>
      </c>
      <c r="C66" s="154" t="s">
        <v>167</v>
      </c>
      <c r="D66" s="155" t="s">
        <v>162</v>
      </c>
      <c r="E66" s="156">
        <v>4</v>
      </c>
      <c r="F66" s="156"/>
      <c r="G66" s="157">
        <f>E66*F66</f>
        <v>0</v>
      </c>
      <c r="O66" s="151">
        <v>2</v>
      </c>
      <c r="AA66" s="129">
        <v>1</v>
      </c>
      <c r="AB66" s="129">
        <v>1</v>
      </c>
      <c r="AC66" s="129">
        <v>1</v>
      </c>
      <c r="AZ66" s="129">
        <v>1</v>
      </c>
      <c r="BA66" s="129">
        <f>IF(AZ66=1,G66,0)</f>
        <v>0</v>
      </c>
      <c r="BB66" s="129">
        <f>IF(AZ66=2,G66,0)</f>
        <v>0</v>
      </c>
      <c r="BC66" s="129">
        <f>IF(AZ66=3,G66,0)</f>
        <v>0</v>
      </c>
      <c r="BD66" s="129">
        <f>IF(AZ66=4,G66,0)</f>
        <v>0</v>
      </c>
      <c r="BE66" s="129">
        <f>IF(AZ66=5,G66,0)</f>
        <v>0</v>
      </c>
      <c r="CZ66" s="129">
        <v>5.4219999999999997E-2</v>
      </c>
    </row>
    <row r="67" spans="1:104">
      <c r="A67" s="158"/>
      <c r="B67" s="159"/>
      <c r="C67" s="201" t="s">
        <v>168</v>
      </c>
      <c r="D67" s="202"/>
      <c r="E67" s="161">
        <v>4</v>
      </c>
      <c r="F67" s="162"/>
      <c r="G67" s="163"/>
      <c r="M67" s="160" t="s">
        <v>168</v>
      </c>
      <c r="O67" s="151"/>
    </row>
    <row r="68" spans="1:104">
      <c r="A68" s="152">
        <v>29</v>
      </c>
      <c r="B68" s="153" t="s">
        <v>169</v>
      </c>
      <c r="C68" s="154" t="s">
        <v>170</v>
      </c>
      <c r="D68" s="155" t="s">
        <v>162</v>
      </c>
      <c r="E68" s="156">
        <v>4</v>
      </c>
      <c r="F68" s="156"/>
      <c r="G68" s="157">
        <f>E68*F68</f>
        <v>0</v>
      </c>
      <c r="O68" s="151">
        <v>2</v>
      </c>
      <c r="AA68" s="129">
        <v>1</v>
      </c>
      <c r="AB68" s="129">
        <v>1</v>
      </c>
      <c r="AC68" s="129">
        <v>1</v>
      </c>
      <c r="AZ68" s="129">
        <v>1</v>
      </c>
      <c r="BA68" s="129">
        <f>IF(AZ68=1,G68,0)</f>
        <v>0</v>
      </c>
      <c r="BB68" s="129">
        <f>IF(AZ68=2,G68,0)</f>
        <v>0</v>
      </c>
      <c r="BC68" s="129">
        <f>IF(AZ68=3,G68,0)</f>
        <v>0</v>
      </c>
      <c r="BD68" s="129">
        <f>IF(AZ68=4,G68,0)</f>
        <v>0</v>
      </c>
      <c r="BE68" s="129">
        <f>IF(AZ68=5,G68,0)</f>
        <v>0</v>
      </c>
      <c r="CZ68" s="129">
        <v>0.10784000000000001</v>
      </c>
    </row>
    <row r="69" spans="1:104">
      <c r="A69" s="158"/>
      <c r="B69" s="159"/>
      <c r="C69" s="201" t="s">
        <v>168</v>
      </c>
      <c r="D69" s="202"/>
      <c r="E69" s="161">
        <v>4</v>
      </c>
      <c r="F69" s="162"/>
      <c r="G69" s="163"/>
      <c r="M69" s="160" t="s">
        <v>168</v>
      </c>
      <c r="O69" s="151"/>
    </row>
    <row r="70" spans="1:104">
      <c r="A70" s="152">
        <v>30</v>
      </c>
      <c r="B70" s="153" t="s">
        <v>171</v>
      </c>
      <c r="C70" s="154" t="s">
        <v>172</v>
      </c>
      <c r="D70" s="155" t="s">
        <v>162</v>
      </c>
      <c r="E70" s="156">
        <v>5</v>
      </c>
      <c r="F70" s="156"/>
      <c r="G70" s="157">
        <f>E70*F70</f>
        <v>0</v>
      </c>
      <c r="O70" s="151">
        <v>2</v>
      </c>
      <c r="AA70" s="129">
        <v>1</v>
      </c>
      <c r="AB70" s="129">
        <v>1</v>
      </c>
      <c r="AC70" s="129">
        <v>1</v>
      </c>
      <c r="AZ70" s="129">
        <v>1</v>
      </c>
      <c r="BA70" s="129">
        <f>IF(AZ70=1,G70,0)</f>
        <v>0</v>
      </c>
      <c r="BB70" s="129">
        <f>IF(AZ70=2,G70,0)</f>
        <v>0</v>
      </c>
      <c r="BC70" s="129">
        <f>IF(AZ70=3,G70,0)</f>
        <v>0</v>
      </c>
      <c r="BD70" s="129">
        <f>IF(AZ70=4,G70,0)</f>
        <v>0</v>
      </c>
      <c r="BE70" s="129">
        <f>IF(AZ70=5,G70,0)</f>
        <v>0</v>
      </c>
      <c r="CZ70" s="129">
        <v>0.11676</v>
      </c>
    </row>
    <row r="71" spans="1:104">
      <c r="A71" s="158"/>
      <c r="B71" s="159"/>
      <c r="C71" s="201" t="s">
        <v>173</v>
      </c>
      <c r="D71" s="202"/>
      <c r="E71" s="161">
        <v>5</v>
      </c>
      <c r="F71" s="162"/>
      <c r="G71" s="163"/>
      <c r="M71" s="160" t="s">
        <v>173</v>
      </c>
      <c r="O71" s="151"/>
    </row>
    <row r="72" spans="1:104" ht="22.5">
      <c r="A72" s="152">
        <v>31</v>
      </c>
      <c r="B72" s="153" t="s">
        <v>174</v>
      </c>
      <c r="C72" s="154" t="s">
        <v>175</v>
      </c>
      <c r="D72" s="155" t="s">
        <v>127</v>
      </c>
      <c r="E72" s="156">
        <v>6.5100000000000005E-2</v>
      </c>
      <c r="F72" s="156"/>
      <c r="G72" s="157">
        <f>E72*F72</f>
        <v>0</v>
      </c>
      <c r="O72" s="151">
        <v>2</v>
      </c>
      <c r="AA72" s="129">
        <v>1</v>
      </c>
      <c r="AB72" s="129">
        <v>1</v>
      </c>
      <c r="AC72" s="129">
        <v>1</v>
      </c>
      <c r="AZ72" s="129">
        <v>1</v>
      </c>
      <c r="BA72" s="129">
        <f>IF(AZ72=1,G72,0)</f>
        <v>0</v>
      </c>
      <c r="BB72" s="129">
        <f>IF(AZ72=2,G72,0)</f>
        <v>0</v>
      </c>
      <c r="BC72" s="129">
        <f>IF(AZ72=3,G72,0)</f>
        <v>0</v>
      </c>
      <c r="BD72" s="129">
        <f>IF(AZ72=4,G72,0)</f>
        <v>0</v>
      </c>
      <c r="BE72" s="129">
        <f>IF(AZ72=5,G72,0)</f>
        <v>0</v>
      </c>
      <c r="CZ72" s="129">
        <v>1.09954</v>
      </c>
    </row>
    <row r="73" spans="1:104">
      <c r="A73" s="158"/>
      <c r="B73" s="159"/>
      <c r="C73" s="201" t="s">
        <v>176</v>
      </c>
      <c r="D73" s="202"/>
      <c r="E73" s="161">
        <v>6.5100000000000005E-2</v>
      </c>
      <c r="F73" s="162"/>
      <c r="G73" s="163"/>
      <c r="M73" s="160" t="s">
        <v>176</v>
      </c>
      <c r="O73" s="151"/>
    </row>
    <row r="74" spans="1:104" ht="22.5">
      <c r="A74" s="152">
        <v>32</v>
      </c>
      <c r="B74" s="153" t="s">
        <v>177</v>
      </c>
      <c r="C74" s="154" t="s">
        <v>178</v>
      </c>
      <c r="D74" s="155" t="s">
        <v>127</v>
      </c>
      <c r="E74" s="156">
        <v>7.7200000000000005E-2</v>
      </c>
      <c r="F74" s="156"/>
      <c r="G74" s="157">
        <f>E74*F74</f>
        <v>0</v>
      </c>
      <c r="O74" s="151">
        <v>2</v>
      </c>
      <c r="AA74" s="129">
        <v>1</v>
      </c>
      <c r="AB74" s="129">
        <v>1</v>
      </c>
      <c r="AC74" s="129">
        <v>1</v>
      </c>
      <c r="AZ74" s="129">
        <v>1</v>
      </c>
      <c r="BA74" s="129">
        <f>IF(AZ74=1,G74,0)</f>
        <v>0</v>
      </c>
      <c r="BB74" s="129">
        <f>IF(AZ74=2,G74,0)</f>
        <v>0</v>
      </c>
      <c r="BC74" s="129">
        <f>IF(AZ74=3,G74,0)</f>
        <v>0</v>
      </c>
      <c r="BD74" s="129">
        <f>IF(AZ74=4,G74,0)</f>
        <v>0</v>
      </c>
      <c r="BE74" s="129">
        <f>IF(AZ74=5,G74,0)</f>
        <v>0</v>
      </c>
      <c r="CZ74" s="129">
        <v>1.0970899999999999</v>
      </c>
    </row>
    <row r="75" spans="1:104">
      <c r="A75" s="158"/>
      <c r="B75" s="159"/>
      <c r="C75" s="201" t="s">
        <v>179</v>
      </c>
      <c r="D75" s="202"/>
      <c r="E75" s="161">
        <v>7.7200000000000005E-2</v>
      </c>
      <c r="F75" s="162"/>
      <c r="G75" s="163"/>
      <c r="M75" s="160" t="s">
        <v>179</v>
      </c>
      <c r="O75" s="151"/>
    </row>
    <row r="76" spans="1:104" ht="22.5">
      <c r="A76" s="152">
        <v>33</v>
      </c>
      <c r="B76" s="153" t="s">
        <v>180</v>
      </c>
      <c r="C76" s="154" t="s">
        <v>181</v>
      </c>
      <c r="D76" s="155" t="s">
        <v>127</v>
      </c>
      <c r="E76" s="156">
        <v>0.92610000000000003</v>
      </c>
      <c r="F76" s="156"/>
      <c r="G76" s="157">
        <f>E76*F76</f>
        <v>0</v>
      </c>
      <c r="O76" s="151">
        <v>2</v>
      </c>
      <c r="AA76" s="129">
        <v>1</v>
      </c>
      <c r="AB76" s="129">
        <v>1</v>
      </c>
      <c r="AC76" s="129">
        <v>1</v>
      </c>
      <c r="AZ76" s="129">
        <v>1</v>
      </c>
      <c r="BA76" s="129">
        <f>IF(AZ76=1,G76,0)</f>
        <v>0</v>
      </c>
      <c r="BB76" s="129">
        <f>IF(AZ76=2,G76,0)</f>
        <v>0</v>
      </c>
      <c r="BC76" s="129">
        <f>IF(AZ76=3,G76,0)</f>
        <v>0</v>
      </c>
      <c r="BD76" s="129">
        <f>IF(AZ76=4,G76,0)</f>
        <v>0</v>
      </c>
      <c r="BE76" s="129">
        <f>IF(AZ76=5,G76,0)</f>
        <v>0</v>
      </c>
      <c r="CZ76" s="129">
        <v>1.0970899999999999</v>
      </c>
    </row>
    <row r="77" spans="1:104">
      <c r="A77" s="158"/>
      <c r="B77" s="159"/>
      <c r="C77" s="201" t="s">
        <v>182</v>
      </c>
      <c r="D77" s="202"/>
      <c r="E77" s="161">
        <v>0.92610000000000003</v>
      </c>
      <c r="F77" s="162"/>
      <c r="G77" s="163"/>
      <c r="M77" s="160" t="s">
        <v>182</v>
      </c>
      <c r="O77" s="151"/>
    </row>
    <row r="78" spans="1:104">
      <c r="A78" s="152">
        <v>34</v>
      </c>
      <c r="B78" s="153" t="s">
        <v>183</v>
      </c>
      <c r="C78" s="154" t="s">
        <v>184</v>
      </c>
      <c r="D78" s="155" t="s">
        <v>121</v>
      </c>
      <c r="E78" s="156">
        <v>77.66</v>
      </c>
      <c r="F78" s="156"/>
      <c r="G78" s="157">
        <f>E78*F78</f>
        <v>0</v>
      </c>
      <c r="O78" s="151">
        <v>2</v>
      </c>
      <c r="AA78" s="129">
        <v>1</v>
      </c>
      <c r="AB78" s="129">
        <v>1</v>
      </c>
      <c r="AC78" s="129">
        <v>1</v>
      </c>
      <c r="AZ78" s="129">
        <v>1</v>
      </c>
      <c r="BA78" s="129">
        <f>IF(AZ78=1,G78,0)</f>
        <v>0</v>
      </c>
      <c r="BB78" s="129">
        <f>IF(AZ78=2,G78,0)</f>
        <v>0</v>
      </c>
      <c r="BC78" s="129">
        <f>IF(AZ78=3,G78,0)</f>
        <v>0</v>
      </c>
      <c r="BD78" s="129">
        <f>IF(AZ78=4,G78,0)</f>
        <v>0</v>
      </c>
      <c r="BE78" s="129">
        <f>IF(AZ78=5,G78,0)</f>
        <v>0</v>
      </c>
      <c r="CZ78" s="129">
        <v>0.17646000000000001</v>
      </c>
    </row>
    <row r="79" spans="1:104">
      <c r="A79" s="158"/>
      <c r="B79" s="159"/>
      <c r="C79" s="201" t="s">
        <v>185</v>
      </c>
      <c r="D79" s="202"/>
      <c r="E79" s="161">
        <v>66.48</v>
      </c>
      <c r="F79" s="162"/>
      <c r="G79" s="163"/>
      <c r="M79" s="160" t="s">
        <v>185</v>
      </c>
      <c r="O79" s="151"/>
    </row>
    <row r="80" spans="1:104">
      <c r="A80" s="158"/>
      <c r="B80" s="159"/>
      <c r="C80" s="201" t="s">
        <v>186</v>
      </c>
      <c r="D80" s="202"/>
      <c r="E80" s="161">
        <v>-10.4</v>
      </c>
      <c r="F80" s="162"/>
      <c r="G80" s="163"/>
      <c r="M80" s="160" t="s">
        <v>186</v>
      </c>
      <c r="O80" s="151"/>
    </row>
    <row r="81" spans="1:104">
      <c r="A81" s="158"/>
      <c r="B81" s="159"/>
      <c r="C81" s="201" t="s">
        <v>187</v>
      </c>
      <c r="D81" s="202"/>
      <c r="E81" s="161">
        <v>11.24</v>
      </c>
      <c r="F81" s="162"/>
      <c r="G81" s="163"/>
      <c r="M81" s="160" t="s">
        <v>187</v>
      </c>
      <c r="O81" s="151"/>
    </row>
    <row r="82" spans="1:104">
      <c r="A82" s="158"/>
      <c r="B82" s="159"/>
      <c r="C82" s="201" t="s">
        <v>188</v>
      </c>
      <c r="D82" s="202"/>
      <c r="E82" s="161">
        <v>10.34</v>
      </c>
      <c r="F82" s="162"/>
      <c r="G82" s="163"/>
      <c r="M82" s="160" t="s">
        <v>188</v>
      </c>
      <c r="O82" s="151"/>
    </row>
    <row r="83" spans="1:104" ht="22.5">
      <c r="A83" s="152">
        <v>35</v>
      </c>
      <c r="B83" s="153" t="s">
        <v>189</v>
      </c>
      <c r="C83" s="154" t="s">
        <v>190</v>
      </c>
      <c r="D83" s="155" t="s">
        <v>121</v>
      </c>
      <c r="E83" s="156">
        <v>92.49</v>
      </c>
      <c r="F83" s="156"/>
      <c r="G83" s="157">
        <f>E83*F83</f>
        <v>0</v>
      </c>
      <c r="O83" s="151">
        <v>2</v>
      </c>
      <c r="AA83" s="129">
        <v>1</v>
      </c>
      <c r="AB83" s="129">
        <v>1</v>
      </c>
      <c r="AC83" s="129">
        <v>1</v>
      </c>
      <c r="AZ83" s="129">
        <v>1</v>
      </c>
      <c r="BA83" s="129">
        <f>IF(AZ83=1,G83,0)</f>
        <v>0</v>
      </c>
      <c r="BB83" s="129">
        <f>IF(AZ83=2,G83,0)</f>
        <v>0</v>
      </c>
      <c r="BC83" s="129">
        <f>IF(AZ83=3,G83,0)</f>
        <v>0</v>
      </c>
      <c r="BD83" s="129">
        <f>IF(AZ83=4,G83,0)</f>
        <v>0</v>
      </c>
      <c r="BE83" s="129">
        <f>IF(AZ83=5,G83,0)</f>
        <v>0</v>
      </c>
      <c r="CZ83" s="129">
        <v>2.017E-2</v>
      </c>
    </row>
    <row r="84" spans="1:104">
      <c r="A84" s="158"/>
      <c r="B84" s="159"/>
      <c r="C84" s="201" t="s">
        <v>191</v>
      </c>
      <c r="D84" s="202"/>
      <c r="E84" s="161">
        <v>92.49</v>
      </c>
      <c r="F84" s="162"/>
      <c r="G84" s="163"/>
      <c r="M84" s="160" t="s">
        <v>191</v>
      </c>
      <c r="O84" s="151"/>
    </row>
    <row r="85" spans="1:104" ht="22.5">
      <c r="A85" s="152">
        <v>36</v>
      </c>
      <c r="B85" s="153" t="s">
        <v>192</v>
      </c>
      <c r="C85" s="154" t="s">
        <v>193</v>
      </c>
      <c r="D85" s="155" t="s">
        <v>121</v>
      </c>
      <c r="E85" s="156">
        <v>25.28</v>
      </c>
      <c r="F85" s="156"/>
      <c r="G85" s="157">
        <f>E85*F85</f>
        <v>0</v>
      </c>
      <c r="O85" s="151">
        <v>2</v>
      </c>
      <c r="AA85" s="129">
        <v>1</v>
      </c>
      <c r="AB85" s="129">
        <v>1</v>
      </c>
      <c r="AC85" s="129">
        <v>1</v>
      </c>
      <c r="AZ85" s="129">
        <v>1</v>
      </c>
      <c r="BA85" s="129">
        <f>IF(AZ85=1,G85,0)</f>
        <v>0</v>
      </c>
      <c r="BB85" s="129">
        <f>IF(AZ85=2,G85,0)</f>
        <v>0</v>
      </c>
      <c r="BC85" s="129">
        <f>IF(AZ85=3,G85,0)</f>
        <v>0</v>
      </c>
      <c r="BD85" s="129">
        <f>IF(AZ85=4,G85,0)</f>
        <v>0</v>
      </c>
      <c r="BE85" s="129">
        <f>IF(AZ85=5,G85,0)</f>
        <v>0</v>
      </c>
      <c r="CZ85" s="129">
        <v>2.017E-2</v>
      </c>
    </row>
    <row r="86" spans="1:104">
      <c r="A86" s="158"/>
      <c r="B86" s="159"/>
      <c r="C86" s="201" t="s">
        <v>194</v>
      </c>
      <c r="D86" s="202"/>
      <c r="E86" s="161">
        <v>25.28</v>
      </c>
      <c r="F86" s="162"/>
      <c r="G86" s="163"/>
      <c r="M86" s="160" t="s">
        <v>194</v>
      </c>
      <c r="O86" s="151"/>
    </row>
    <row r="87" spans="1:104">
      <c r="A87" s="152">
        <v>37</v>
      </c>
      <c r="B87" s="153" t="s">
        <v>195</v>
      </c>
      <c r="C87" s="154" t="s">
        <v>196</v>
      </c>
      <c r="D87" s="155" t="s">
        <v>121</v>
      </c>
      <c r="E87" s="156">
        <v>117.77</v>
      </c>
      <c r="F87" s="156"/>
      <c r="G87" s="157">
        <f>E87*F87</f>
        <v>0</v>
      </c>
      <c r="O87" s="151">
        <v>2</v>
      </c>
      <c r="AA87" s="129">
        <v>1</v>
      </c>
      <c r="AB87" s="129">
        <v>1</v>
      </c>
      <c r="AC87" s="129">
        <v>1</v>
      </c>
      <c r="AZ87" s="129">
        <v>1</v>
      </c>
      <c r="BA87" s="129">
        <f>IF(AZ87=1,G87,0)</f>
        <v>0</v>
      </c>
      <c r="BB87" s="129">
        <f>IF(AZ87=2,G87,0)</f>
        <v>0</v>
      </c>
      <c r="BC87" s="129">
        <f>IF(AZ87=3,G87,0)</f>
        <v>0</v>
      </c>
      <c r="BD87" s="129">
        <f>IF(AZ87=4,G87,0)</f>
        <v>0</v>
      </c>
      <c r="BE87" s="129">
        <f>IF(AZ87=5,G87,0)</f>
        <v>0</v>
      </c>
      <c r="CZ87" s="129">
        <v>1.81E-3</v>
      </c>
    </row>
    <row r="88" spans="1:104">
      <c r="A88" s="158"/>
      <c r="B88" s="159"/>
      <c r="C88" s="201" t="s">
        <v>197</v>
      </c>
      <c r="D88" s="202"/>
      <c r="E88" s="161">
        <v>117.77</v>
      </c>
      <c r="F88" s="162"/>
      <c r="G88" s="163"/>
      <c r="M88" s="160" t="s">
        <v>197</v>
      </c>
      <c r="O88" s="151"/>
    </row>
    <row r="89" spans="1:104">
      <c r="A89" s="152">
        <v>38</v>
      </c>
      <c r="B89" s="153" t="s">
        <v>198</v>
      </c>
      <c r="C89" s="154" t="s">
        <v>199</v>
      </c>
      <c r="D89" s="155" t="s">
        <v>121</v>
      </c>
      <c r="E89" s="156">
        <v>183.75</v>
      </c>
      <c r="F89" s="156"/>
      <c r="G89" s="157">
        <f>E89*F89</f>
        <v>0</v>
      </c>
      <c r="O89" s="151">
        <v>2</v>
      </c>
      <c r="AA89" s="129">
        <v>1</v>
      </c>
      <c r="AB89" s="129">
        <v>1</v>
      </c>
      <c r="AC89" s="129">
        <v>1</v>
      </c>
      <c r="AZ89" s="129">
        <v>1</v>
      </c>
      <c r="BA89" s="129">
        <f>IF(AZ89=1,G89,0)</f>
        <v>0</v>
      </c>
      <c r="BB89" s="129">
        <f>IF(AZ89=2,G89,0)</f>
        <v>0</v>
      </c>
      <c r="BC89" s="129">
        <f>IF(AZ89=3,G89,0)</f>
        <v>0</v>
      </c>
      <c r="BD89" s="129">
        <f>IF(AZ89=4,G89,0)</f>
        <v>0</v>
      </c>
      <c r="BE89" s="129">
        <f>IF(AZ89=5,G89,0)</f>
        <v>0</v>
      </c>
      <c r="CZ89" s="129">
        <v>4.1399999999999996E-3</v>
      </c>
    </row>
    <row r="90" spans="1:104">
      <c r="A90" s="158"/>
      <c r="B90" s="159"/>
      <c r="C90" s="201" t="s">
        <v>200</v>
      </c>
      <c r="D90" s="202"/>
      <c r="E90" s="161">
        <v>183.75</v>
      </c>
      <c r="F90" s="162"/>
      <c r="G90" s="163"/>
      <c r="M90" s="160" t="s">
        <v>200</v>
      </c>
      <c r="O90" s="151"/>
    </row>
    <row r="91" spans="1:104" ht="22.5">
      <c r="A91" s="152">
        <v>39</v>
      </c>
      <c r="B91" s="153" t="s">
        <v>201</v>
      </c>
      <c r="C91" s="154" t="s">
        <v>202</v>
      </c>
      <c r="D91" s="155" t="s">
        <v>162</v>
      </c>
      <c r="E91" s="156">
        <v>5</v>
      </c>
      <c r="F91" s="156"/>
      <c r="G91" s="157">
        <f>E91*F91</f>
        <v>0</v>
      </c>
      <c r="O91" s="151">
        <v>2</v>
      </c>
      <c r="AA91" s="129">
        <v>1</v>
      </c>
      <c r="AB91" s="129">
        <v>1</v>
      </c>
      <c r="AC91" s="129">
        <v>1</v>
      </c>
      <c r="AZ91" s="129">
        <v>1</v>
      </c>
      <c r="BA91" s="129">
        <f>IF(AZ91=1,G91,0)</f>
        <v>0</v>
      </c>
      <c r="BB91" s="129">
        <f>IF(AZ91=2,G91,0)</f>
        <v>0</v>
      </c>
      <c r="BC91" s="129">
        <f>IF(AZ91=3,G91,0)</f>
        <v>0</v>
      </c>
      <c r="BD91" s="129">
        <f>IF(AZ91=4,G91,0)</f>
        <v>0</v>
      </c>
      <c r="BE91" s="129">
        <f>IF(AZ91=5,G91,0)</f>
        <v>0</v>
      </c>
      <c r="CZ91" s="129">
        <v>0</v>
      </c>
    </row>
    <row r="92" spans="1:104" ht="22.5">
      <c r="A92" s="152">
        <v>40</v>
      </c>
      <c r="B92" s="153" t="s">
        <v>203</v>
      </c>
      <c r="C92" s="154" t="s">
        <v>204</v>
      </c>
      <c r="D92" s="155" t="s">
        <v>121</v>
      </c>
      <c r="E92" s="156">
        <v>140.28</v>
      </c>
      <c r="F92" s="156"/>
      <c r="G92" s="157">
        <f>E92*F92</f>
        <v>0</v>
      </c>
      <c r="O92" s="151">
        <v>2</v>
      </c>
      <c r="AA92" s="129">
        <v>1</v>
      </c>
      <c r="AB92" s="129">
        <v>1</v>
      </c>
      <c r="AC92" s="129">
        <v>1</v>
      </c>
      <c r="AZ92" s="129">
        <v>1</v>
      </c>
      <c r="BA92" s="129">
        <f>IF(AZ92=1,G92,0)</f>
        <v>0</v>
      </c>
      <c r="BB92" s="129">
        <f>IF(AZ92=2,G92,0)</f>
        <v>0</v>
      </c>
      <c r="BC92" s="129">
        <f>IF(AZ92=3,G92,0)</f>
        <v>0</v>
      </c>
      <c r="BD92" s="129">
        <f>IF(AZ92=4,G92,0)</f>
        <v>0</v>
      </c>
      <c r="BE92" s="129">
        <f>IF(AZ92=5,G92,0)</f>
        <v>0</v>
      </c>
      <c r="CZ92" s="129">
        <v>1.951E-2</v>
      </c>
    </row>
    <row r="93" spans="1:104">
      <c r="A93" s="158"/>
      <c r="B93" s="159"/>
      <c r="C93" s="201" t="s">
        <v>205</v>
      </c>
      <c r="D93" s="202"/>
      <c r="E93" s="161">
        <v>140.28</v>
      </c>
      <c r="F93" s="162"/>
      <c r="G93" s="163"/>
      <c r="M93" s="160" t="s">
        <v>205</v>
      </c>
      <c r="O93" s="151"/>
    </row>
    <row r="94" spans="1:104" ht="22.5">
      <c r="A94" s="152">
        <v>41</v>
      </c>
      <c r="B94" s="153" t="s">
        <v>206</v>
      </c>
      <c r="C94" s="154" t="s">
        <v>207</v>
      </c>
      <c r="D94" s="155" t="s">
        <v>114</v>
      </c>
      <c r="E94" s="156">
        <v>17.25</v>
      </c>
      <c r="F94" s="156"/>
      <c r="G94" s="157">
        <f>E94*F94</f>
        <v>0</v>
      </c>
      <c r="O94" s="151">
        <v>2</v>
      </c>
      <c r="AA94" s="129">
        <v>1</v>
      </c>
      <c r="AB94" s="129">
        <v>1</v>
      </c>
      <c r="AC94" s="129">
        <v>1</v>
      </c>
      <c r="AZ94" s="129">
        <v>1</v>
      </c>
      <c r="BA94" s="129">
        <f>IF(AZ94=1,G94,0)</f>
        <v>0</v>
      </c>
      <c r="BB94" s="129">
        <f>IF(AZ94=2,G94,0)</f>
        <v>0</v>
      </c>
      <c r="BC94" s="129">
        <f>IF(AZ94=3,G94,0)</f>
        <v>0</v>
      </c>
      <c r="BD94" s="129">
        <f>IF(AZ94=4,G94,0)</f>
        <v>0</v>
      </c>
      <c r="BE94" s="129">
        <f>IF(AZ94=5,G94,0)</f>
        <v>0</v>
      </c>
      <c r="CZ94" s="129">
        <v>1.941E-2</v>
      </c>
    </row>
    <row r="95" spans="1:104">
      <c r="A95" s="158"/>
      <c r="B95" s="159"/>
      <c r="C95" s="201" t="s">
        <v>208</v>
      </c>
      <c r="D95" s="202"/>
      <c r="E95" s="161">
        <v>17.25</v>
      </c>
      <c r="F95" s="162"/>
      <c r="G95" s="163"/>
      <c r="M95" s="160" t="s">
        <v>208</v>
      </c>
      <c r="O95" s="151"/>
    </row>
    <row r="96" spans="1:104" ht="22.5">
      <c r="A96" s="152">
        <v>42</v>
      </c>
      <c r="B96" s="153" t="s">
        <v>209</v>
      </c>
      <c r="C96" s="154" t="s">
        <v>210</v>
      </c>
      <c r="D96" s="155" t="s">
        <v>114</v>
      </c>
      <c r="E96" s="156">
        <v>7.6</v>
      </c>
      <c r="F96" s="156"/>
      <c r="G96" s="157">
        <f>E96*F96</f>
        <v>0</v>
      </c>
      <c r="O96" s="151">
        <v>2</v>
      </c>
      <c r="AA96" s="129">
        <v>1</v>
      </c>
      <c r="AB96" s="129">
        <v>1</v>
      </c>
      <c r="AC96" s="129">
        <v>1</v>
      </c>
      <c r="AZ96" s="129">
        <v>1</v>
      </c>
      <c r="BA96" s="129">
        <f>IF(AZ96=1,G96,0)</f>
        <v>0</v>
      </c>
      <c r="BB96" s="129">
        <f>IF(AZ96=2,G96,0)</f>
        <v>0</v>
      </c>
      <c r="BC96" s="129">
        <f>IF(AZ96=3,G96,0)</f>
        <v>0</v>
      </c>
      <c r="BD96" s="129">
        <f>IF(AZ96=4,G96,0)</f>
        <v>0</v>
      </c>
      <c r="BE96" s="129">
        <f>IF(AZ96=5,G96,0)</f>
        <v>0</v>
      </c>
      <c r="CZ96" s="129">
        <v>2.606E-2</v>
      </c>
    </row>
    <row r="97" spans="1:104">
      <c r="A97" s="158"/>
      <c r="B97" s="159"/>
      <c r="C97" s="201" t="s">
        <v>211</v>
      </c>
      <c r="D97" s="202"/>
      <c r="E97" s="161">
        <v>7.6</v>
      </c>
      <c r="F97" s="162"/>
      <c r="G97" s="163"/>
      <c r="M97" s="160" t="s">
        <v>211</v>
      </c>
      <c r="O97" s="151"/>
    </row>
    <row r="98" spans="1:104">
      <c r="A98" s="152">
        <v>43</v>
      </c>
      <c r="B98" s="153" t="s">
        <v>212</v>
      </c>
      <c r="C98" s="154" t="s">
        <v>213</v>
      </c>
      <c r="D98" s="155" t="s">
        <v>114</v>
      </c>
      <c r="E98" s="156">
        <v>45.8</v>
      </c>
      <c r="F98" s="156"/>
      <c r="G98" s="157">
        <f>E98*F98</f>
        <v>0</v>
      </c>
      <c r="O98" s="151">
        <v>2</v>
      </c>
      <c r="AA98" s="129">
        <v>1</v>
      </c>
      <c r="AB98" s="129">
        <v>1</v>
      </c>
      <c r="AC98" s="129">
        <v>1</v>
      </c>
      <c r="AZ98" s="129">
        <v>1</v>
      </c>
      <c r="BA98" s="129">
        <f>IF(AZ98=1,G98,0)</f>
        <v>0</v>
      </c>
      <c r="BB98" s="129">
        <f>IF(AZ98=2,G98,0)</f>
        <v>0</v>
      </c>
      <c r="BC98" s="129">
        <f>IF(AZ98=3,G98,0)</f>
        <v>0</v>
      </c>
      <c r="BD98" s="129">
        <f>IF(AZ98=4,G98,0)</f>
        <v>0</v>
      </c>
      <c r="BE98" s="129">
        <f>IF(AZ98=5,G98,0)</f>
        <v>0</v>
      </c>
      <c r="CZ98" s="129">
        <v>1.2E-4</v>
      </c>
    </row>
    <row r="99" spans="1:104">
      <c r="A99" s="158"/>
      <c r="B99" s="159"/>
      <c r="C99" s="201" t="s">
        <v>214</v>
      </c>
      <c r="D99" s="202"/>
      <c r="E99" s="161">
        <v>38.200000000000003</v>
      </c>
      <c r="F99" s="162"/>
      <c r="G99" s="163"/>
      <c r="M99" s="160" t="s">
        <v>214</v>
      </c>
      <c r="O99" s="151"/>
    </row>
    <row r="100" spans="1:104">
      <c r="A100" s="158"/>
      <c r="B100" s="159"/>
      <c r="C100" s="201" t="s">
        <v>215</v>
      </c>
      <c r="D100" s="202"/>
      <c r="E100" s="161">
        <v>7.6</v>
      </c>
      <c r="F100" s="162"/>
      <c r="G100" s="163"/>
      <c r="M100" s="160" t="s">
        <v>215</v>
      </c>
      <c r="O100" s="151"/>
    </row>
    <row r="101" spans="1:104">
      <c r="A101" s="152">
        <v>44</v>
      </c>
      <c r="B101" s="153" t="s">
        <v>216</v>
      </c>
      <c r="C101" s="154" t="s">
        <v>217</v>
      </c>
      <c r="D101" s="155" t="s">
        <v>121</v>
      </c>
      <c r="E101" s="156">
        <v>7.2</v>
      </c>
      <c r="F101" s="156"/>
      <c r="G101" s="157">
        <f>E101*F101</f>
        <v>0</v>
      </c>
      <c r="O101" s="151">
        <v>2</v>
      </c>
      <c r="AA101" s="129">
        <v>1</v>
      </c>
      <c r="AB101" s="129">
        <v>1</v>
      </c>
      <c r="AC101" s="129">
        <v>1</v>
      </c>
      <c r="AZ101" s="129">
        <v>1</v>
      </c>
      <c r="BA101" s="129">
        <f>IF(AZ101=1,G101,0)</f>
        <v>0</v>
      </c>
      <c r="BB101" s="129">
        <f>IF(AZ101=2,G101,0)</f>
        <v>0</v>
      </c>
      <c r="BC101" s="129">
        <f>IF(AZ101=3,G101,0)</f>
        <v>0</v>
      </c>
      <c r="BD101" s="129">
        <f>IF(AZ101=4,G101,0)</f>
        <v>0</v>
      </c>
      <c r="BE101" s="129">
        <f>IF(AZ101=5,G101,0)</f>
        <v>0</v>
      </c>
      <c r="CZ101" s="129">
        <v>7.7479999999999993E-2</v>
      </c>
    </row>
    <row r="102" spans="1:104">
      <c r="A102" s="158"/>
      <c r="B102" s="159"/>
      <c r="C102" s="201" t="s">
        <v>218</v>
      </c>
      <c r="D102" s="202"/>
      <c r="E102" s="161">
        <v>7.2</v>
      </c>
      <c r="F102" s="162"/>
      <c r="G102" s="163"/>
      <c r="M102" s="160" t="s">
        <v>218</v>
      </c>
      <c r="O102" s="151"/>
    </row>
    <row r="103" spans="1:104">
      <c r="A103" s="164"/>
      <c r="B103" s="165" t="s">
        <v>69</v>
      </c>
      <c r="C103" s="166" t="str">
        <f>CONCATENATE(B51," ",C51)</f>
        <v>3 Svislé a kompletní konstrukce</v>
      </c>
      <c r="D103" s="164"/>
      <c r="E103" s="167"/>
      <c r="F103" s="167"/>
      <c r="G103" s="168">
        <f>SUM(G51:G102)</f>
        <v>0</v>
      </c>
      <c r="O103" s="151">
        <v>4</v>
      </c>
      <c r="BA103" s="169">
        <f>SUM(BA51:BA102)</f>
        <v>0</v>
      </c>
      <c r="BB103" s="169">
        <f>SUM(BB51:BB102)</f>
        <v>0</v>
      </c>
      <c r="BC103" s="169">
        <f>SUM(BC51:BC102)</f>
        <v>0</v>
      </c>
      <c r="BD103" s="169">
        <f>SUM(BD51:BD102)</f>
        <v>0</v>
      </c>
      <c r="BE103" s="169">
        <f>SUM(BE51:BE102)</f>
        <v>0</v>
      </c>
    </row>
    <row r="104" spans="1:104">
      <c r="A104" s="144" t="s">
        <v>65</v>
      </c>
      <c r="B104" s="145" t="s">
        <v>219</v>
      </c>
      <c r="C104" s="146" t="s">
        <v>220</v>
      </c>
      <c r="D104" s="147"/>
      <c r="E104" s="148"/>
      <c r="F104" s="148"/>
      <c r="G104" s="149"/>
      <c r="H104" s="150"/>
      <c r="I104" s="150"/>
      <c r="O104" s="151">
        <v>1</v>
      </c>
    </row>
    <row r="105" spans="1:104" ht="22.5">
      <c r="A105" s="152">
        <v>45</v>
      </c>
      <c r="B105" s="153" t="s">
        <v>221</v>
      </c>
      <c r="C105" s="154" t="s">
        <v>222</v>
      </c>
      <c r="D105" s="155" t="s">
        <v>121</v>
      </c>
      <c r="E105" s="156">
        <v>1.5</v>
      </c>
      <c r="F105" s="156"/>
      <c r="G105" s="157">
        <f>E105*F105</f>
        <v>0</v>
      </c>
      <c r="O105" s="151">
        <v>2</v>
      </c>
      <c r="AA105" s="129">
        <v>1</v>
      </c>
      <c r="AB105" s="129">
        <v>1</v>
      </c>
      <c r="AC105" s="129">
        <v>1</v>
      </c>
      <c r="AZ105" s="129">
        <v>1</v>
      </c>
      <c r="BA105" s="129">
        <f>IF(AZ105=1,G105,0)</f>
        <v>0</v>
      </c>
      <c r="BB105" s="129">
        <f>IF(AZ105=2,G105,0)</f>
        <v>0</v>
      </c>
      <c r="BC105" s="129">
        <f>IF(AZ105=3,G105,0)</f>
        <v>0</v>
      </c>
      <c r="BD105" s="129">
        <f>IF(AZ105=4,G105,0)</f>
        <v>0</v>
      </c>
      <c r="BE105" s="129">
        <f>IF(AZ105=5,G105,0)</f>
        <v>0</v>
      </c>
      <c r="CZ105" s="129">
        <v>0.1656</v>
      </c>
    </row>
    <row r="106" spans="1:104">
      <c r="A106" s="158"/>
      <c r="B106" s="159"/>
      <c r="C106" s="201" t="s">
        <v>223</v>
      </c>
      <c r="D106" s="202"/>
      <c r="E106" s="161">
        <v>1.5</v>
      </c>
      <c r="F106" s="162"/>
      <c r="G106" s="163"/>
      <c r="M106" s="160" t="s">
        <v>223</v>
      </c>
      <c r="O106" s="151"/>
    </row>
    <row r="107" spans="1:104">
      <c r="A107" s="152">
        <v>46</v>
      </c>
      <c r="B107" s="153" t="s">
        <v>224</v>
      </c>
      <c r="C107" s="154" t="s">
        <v>225</v>
      </c>
      <c r="D107" s="155" t="s">
        <v>78</v>
      </c>
      <c r="E107" s="156">
        <v>15.2</v>
      </c>
      <c r="F107" s="156"/>
      <c r="G107" s="157">
        <f>E107*F107</f>
        <v>0</v>
      </c>
      <c r="O107" s="151">
        <v>2</v>
      </c>
      <c r="AA107" s="129">
        <v>1</v>
      </c>
      <c r="AB107" s="129">
        <v>1</v>
      </c>
      <c r="AC107" s="129">
        <v>1</v>
      </c>
      <c r="AZ107" s="129">
        <v>1</v>
      </c>
      <c r="BA107" s="129">
        <f>IF(AZ107=1,G107,0)</f>
        <v>0</v>
      </c>
      <c r="BB107" s="129">
        <f>IF(AZ107=2,G107,0)</f>
        <v>0</v>
      </c>
      <c r="BC107" s="129">
        <f>IF(AZ107=3,G107,0)</f>
        <v>0</v>
      </c>
      <c r="BD107" s="129">
        <f>IF(AZ107=4,G107,0)</f>
        <v>0</v>
      </c>
      <c r="BE107" s="129">
        <f>IF(AZ107=5,G107,0)</f>
        <v>0</v>
      </c>
      <c r="CZ107" s="129">
        <v>2.5251399999999999</v>
      </c>
    </row>
    <row r="108" spans="1:104">
      <c r="A108" s="158"/>
      <c r="B108" s="159"/>
      <c r="C108" s="201" t="s">
        <v>226</v>
      </c>
      <c r="D108" s="202"/>
      <c r="E108" s="161">
        <v>15.2</v>
      </c>
      <c r="F108" s="162"/>
      <c r="G108" s="163"/>
      <c r="M108" s="160" t="s">
        <v>226</v>
      </c>
      <c r="O108" s="151"/>
    </row>
    <row r="109" spans="1:104">
      <c r="A109" s="152">
        <v>47</v>
      </c>
      <c r="B109" s="153" t="s">
        <v>227</v>
      </c>
      <c r="C109" s="154" t="s">
        <v>228</v>
      </c>
      <c r="D109" s="155" t="s">
        <v>121</v>
      </c>
      <c r="E109" s="156">
        <v>159.6</v>
      </c>
      <c r="F109" s="156"/>
      <c r="G109" s="157">
        <f>E109*F109</f>
        <v>0</v>
      </c>
      <c r="O109" s="151">
        <v>2</v>
      </c>
      <c r="AA109" s="129">
        <v>1</v>
      </c>
      <c r="AB109" s="129">
        <v>1</v>
      </c>
      <c r="AC109" s="129">
        <v>1</v>
      </c>
      <c r="AZ109" s="129">
        <v>1</v>
      </c>
      <c r="BA109" s="129">
        <f>IF(AZ109=1,G109,0)</f>
        <v>0</v>
      </c>
      <c r="BB109" s="129">
        <f>IF(AZ109=2,G109,0)</f>
        <v>0</v>
      </c>
      <c r="BC109" s="129">
        <f>IF(AZ109=3,G109,0)</f>
        <v>0</v>
      </c>
      <c r="BD109" s="129">
        <f>IF(AZ109=4,G109,0)</f>
        <v>0</v>
      </c>
      <c r="BE109" s="129">
        <f>IF(AZ109=5,G109,0)</f>
        <v>0</v>
      </c>
      <c r="CZ109" s="129">
        <v>1.3169999999999999E-2</v>
      </c>
    </row>
    <row r="110" spans="1:104">
      <c r="A110" s="158"/>
      <c r="B110" s="159"/>
      <c r="C110" s="201" t="s">
        <v>229</v>
      </c>
      <c r="D110" s="202"/>
      <c r="E110" s="161">
        <v>159.6</v>
      </c>
      <c r="F110" s="162"/>
      <c r="G110" s="163"/>
      <c r="M110" s="160" t="s">
        <v>229</v>
      </c>
      <c r="O110" s="151"/>
    </row>
    <row r="111" spans="1:104" ht="22.5">
      <c r="A111" s="152">
        <v>48</v>
      </c>
      <c r="B111" s="153" t="s">
        <v>230</v>
      </c>
      <c r="C111" s="154" t="s">
        <v>231</v>
      </c>
      <c r="D111" s="155" t="s">
        <v>127</v>
      </c>
      <c r="E111" s="156">
        <v>1.425</v>
      </c>
      <c r="F111" s="156"/>
      <c r="G111" s="157">
        <f>E111*F111</f>
        <v>0</v>
      </c>
      <c r="O111" s="151">
        <v>2</v>
      </c>
      <c r="AA111" s="129">
        <v>1</v>
      </c>
      <c r="AB111" s="129">
        <v>1</v>
      </c>
      <c r="AC111" s="129">
        <v>1</v>
      </c>
      <c r="AZ111" s="129">
        <v>1</v>
      </c>
      <c r="BA111" s="129">
        <f>IF(AZ111=1,G111,0)</f>
        <v>0</v>
      </c>
      <c r="BB111" s="129">
        <f>IF(AZ111=2,G111,0)</f>
        <v>0</v>
      </c>
      <c r="BC111" s="129">
        <f>IF(AZ111=3,G111,0)</f>
        <v>0</v>
      </c>
      <c r="BD111" s="129">
        <f>IF(AZ111=4,G111,0)</f>
        <v>0</v>
      </c>
      <c r="BE111" s="129">
        <f>IF(AZ111=5,G111,0)</f>
        <v>0</v>
      </c>
      <c r="CZ111" s="129">
        <v>1.04548</v>
      </c>
    </row>
    <row r="112" spans="1:104">
      <c r="A112" s="158"/>
      <c r="B112" s="159"/>
      <c r="C112" s="201" t="s">
        <v>232</v>
      </c>
      <c r="D112" s="202"/>
      <c r="E112" s="161">
        <v>1.425</v>
      </c>
      <c r="F112" s="162"/>
      <c r="G112" s="163"/>
      <c r="M112" s="160" t="s">
        <v>232</v>
      </c>
      <c r="O112" s="151"/>
    </row>
    <row r="113" spans="1:104">
      <c r="A113" s="152">
        <v>49</v>
      </c>
      <c r="B113" s="153" t="s">
        <v>233</v>
      </c>
      <c r="C113" s="154" t="s">
        <v>234</v>
      </c>
      <c r="D113" s="155" t="s">
        <v>162</v>
      </c>
      <c r="E113" s="156">
        <v>10</v>
      </c>
      <c r="F113" s="156"/>
      <c r="G113" s="157">
        <f>E113*F113</f>
        <v>0</v>
      </c>
      <c r="O113" s="151">
        <v>2</v>
      </c>
      <c r="AA113" s="129">
        <v>1</v>
      </c>
      <c r="AB113" s="129">
        <v>1</v>
      </c>
      <c r="AC113" s="129">
        <v>1</v>
      </c>
      <c r="AZ113" s="129">
        <v>1</v>
      </c>
      <c r="BA113" s="129">
        <f>IF(AZ113=1,G113,0)</f>
        <v>0</v>
      </c>
      <c r="BB113" s="129">
        <f>IF(AZ113=2,G113,0)</f>
        <v>0</v>
      </c>
      <c r="BC113" s="129">
        <f>IF(AZ113=3,G113,0)</f>
        <v>0</v>
      </c>
      <c r="BD113" s="129">
        <f>IF(AZ113=4,G113,0)</f>
        <v>0</v>
      </c>
      <c r="BE113" s="129">
        <f>IF(AZ113=5,G113,0)</f>
        <v>0</v>
      </c>
      <c r="CZ113" s="129">
        <v>5.3510000000000002E-2</v>
      </c>
    </row>
    <row r="114" spans="1:104" ht="22.5">
      <c r="A114" s="152">
        <v>50</v>
      </c>
      <c r="B114" s="153" t="s">
        <v>235</v>
      </c>
      <c r="C114" s="154" t="s">
        <v>236</v>
      </c>
      <c r="D114" s="155" t="s">
        <v>121</v>
      </c>
      <c r="E114" s="156">
        <v>192.45</v>
      </c>
      <c r="F114" s="156"/>
      <c r="G114" s="157">
        <f>E114*F114</f>
        <v>0</v>
      </c>
      <c r="O114" s="151">
        <v>2</v>
      </c>
      <c r="AA114" s="129">
        <v>1</v>
      </c>
      <c r="AB114" s="129">
        <v>1</v>
      </c>
      <c r="AC114" s="129">
        <v>1</v>
      </c>
      <c r="AZ114" s="129">
        <v>1</v>
      </c>
      <c r="BA114" s="129">
        <f>IF(AZ114=1,G114,0)</f>
        <v>0</v>
      </c>
      <c r="BB114" s="129">
        <f>IF(AZ114=2,G114,0)</f>
        <v>0</v>
      </c>
      <c r="BC114" s="129">
        <f>IF(AZ114=3,G114,0)</f>
        <v>0</v>
      </c>
      <c r="BD114" s="129">
        <f>IF(AZ114=4,G114,0)</f>
        <v>0</v>
      </c>
      <c r="BE114" s="129">
        <f>IF(AZ114=5,G114,0)</f>
        <v>0</v>
      </c>
      <c r="CZ114" s="129">
        <v>3.9280000000000002E-2</v>
      </c>
    </row>
    <row r="115" spans="1:104">
      <c r="A115" s="158"/>
      <c r="B115" s="159"/>
      <c r="C115" s="201" t="s">
        <v>237</v>
      </c>
      <c r="D115" s="202"/>
      <c r="E115" s="161">
        <v>192.45</v>
      </c>
      <c r="F115" s="162"/>
      <c r="G115" s="163"/>
      <c r="M115" s="160" t="s">
        <v>237</v>
      </c>
      <c r="O115" s="151"/>
    </row>
    <row r="116" spans="1:104">
      <c r="A116" s="152">
        <v>51</v>
      </c>
      <c r="B116" s="153" t="s">
        <v>238</v>
      </c>
      <c r="C116" s="154" t="s">
        <v>239</v>
      </c>
      <c r="D116" s="155" t="s">
        <v>78</v>
      </c>
      <c r="E116" s="156">
        <v>6.3708999999999998</v>
      </c>
      <c r="F116" s="156"/>
      <c r="G116" s="157">
        <f>E116*F116</f>
        <v>0</v>
      </c>
      <c r="O116" s="151">
        <v>2</v>
      </c>
      <c r="AA116" s="129">
        <v>1</v>
      </c>
      <c r="AB116" s="129">
        <v>1</v>
      </c>
      <c r="AC116" s="129">
        <v>1</v>
      </c>
      <c r="AZ116" s="129">
        <v>1</v>
      </c>
      <c r="BA116" s="129">
        <f>IF(AZ116=1,G116,0)</f>
        <v>0</v>
      </c>
      <c r="BB116" s="129">
        <f>IF(AZ116=2,G116,0)</f>
        <v>0</v>
      </c>
      <c r="BC116" s="129">
        <f>IF(AZ116=3,G116,0)</f>
        <v>0</v>
      </c>
      <c r="BD116" s="129">
        <f>IF(AZ116=4,G116,0)</f>
        <v>0</v>
      </c>
      <c r="BE116" s="129">
        <f>IF(AZ116=5,G116,0)</f>
        <v>0</v>
      </c>
      <c r="CZ116" s="129">
        <v>2.4534600000000002</v>
      </c>
    </row>
    <row r="117" spans="1:104">
      <c r="A117" s="158"/>
      <c r="B117" s="159"/>
      <c r="C117" s="201" t="s">
        <v>240</v>
      </c>
      <c r="D117" s="202"/>
      <c r="E117" s="161">
        <v>0.66559999999999997</v>
      </c>
      <c r="F117" s="162"/>
      <c r="G117" s="163"/>
      <c r="M117" s="160" t="s">
        <v>240</v>
      </c>
      <c r="O117" s="151"/>
    </row>
    <row r="118" spans="1:104">
      <c r="A118" s="158"/>
      <c r="B118" s="159"/>
      <c r="C118" s="201" t="s">
        <v>241</v>
      </c>
      <c r="D118" s="202"/>
      <c r="E118" s="161">
        <v>3.2151999999999998</v>
      </c>
      <c r="F118" s="162"/>
      <c r="G118" s="163"/>
      <c r="M118" s="160" t="s">
        <v>241</v>
      </c>
      <c r="O118" s="151"/>
    </row>
    <row r="119" spans="1:104">
      <c r="A119" s="158"/>
      <c r="B119" s="159"/>
      <c r="C119" s="201" t="s">
        <v>242</v>
      </c>
      <c r="D119" s="202"/>
      <c r="E119" s="161">
        <v>2.4900000000000002</v>
      </c>
      <c r="F119" s="162"/>
      <c r="G119" s="163"/>
      <c r="M119" s="160" t="s">
        <v>242</v>
      </c>
      <c r="O119" s="151"/>
    </row>
    <row r="120" spans="1:104">
      <c r="A120" s="152">
        <v>52</v>
      </c>
      <c r="B120" s="153" t="s">
        <v>243</v>
      </c>
      <c r="C120" s="154" t="s">
        <v>244</v>
      </c>
      <c r="D120" s="155" t="s">
        <v>121</v>
      </c>
      <c r="E120" s="156">
        <v>37.797499999999999</v>
      </c>
      <c r="F120" s="156"/>
      <c r="G120" s="157">
        <f>E120*F120</f>
        <v>0</v>
      </c>
      <c r="O120" s="151">
        <v>2</v>
      </c>
      <c r="AA120" s="129">
        <v>1</v>
      </c>
      <c r="AB120" s="129">
        <v>1</v>
      </c>
      <c r="AC120" s="129">
        <v>1</v>
      </c>
      <c r="AZ120" s="129">
        <v>1</v>
      </c>
      <c r="BA120" s="129">
        <f>IF(AZ120=1,G120,0)</f>
        <v>0</v>
      </c>
      <c r="BB120" s="129">
        <f>IF(AZ120=2,G120,0)</f>
        <v>0</v>
      </c>
      <c r="BC120" s="129">
        <f>IF(AZ120=3,G120,0)</f>
        <v>0</v>
      </c>
      <c r="BD120" s="129">
        <f>IF(AZ120=4,G120,0)</f>
        <v>0</v>
      </c>
      <c r="BE120" s="129">
        <f>IF(AZ120=5,G120,0)</f>
        <v>0</v>
      </c>
      <c r="CZ120" s="129">
        <v>3.4099999999999998E-3</v>
      </c>
    </row>
    <row r="121" spans="1:104">
      <c r="A121" s="158"/>
      <c r="B121" s="159"/>
      <c r="C121" s="201" t="s">
        <v>245</v>
      </c>
      <c r="D121" s="202"/>
      <c r="E121" s="161">
        <v>5.3250000000000002</v>
      </c>
      <c r="F121" s="162"/>
      <c r="G121" s="163"/>
      <c r="M121" s="160" t="s">
        <v>245</v>
      </c>
      <c r="O121" s="151"/>
    </row>
    <row r="122" spans="1:104">
      <c r="A122" s="158"/>
      <c r="B122" s="159"/>
      <c r="C122" s="201" t="s">
        <v>246</v>
      </c>
      <c r="D122" s="202"/>
      <c r="E122" s="161">
        <v>21.81</v>
      </c>
      <c r="F122" s="162"/>
      <c r="G122" s="163"/>
      <c r="M122" s="160" t="s">
        <v>246</v>
      </c>
      <c r="O122" s="151"/>
    </row>
    <row r="123" spans="1:104">
      <c r="A123" s="158"/>
      <c r="B123" s="159"/>
      <c r="C123" s="201" t="s">
        <v>247</v>
      </c>
      <c r="D123" s="202"/>
      <c r="E123" s="161">
        <v>10.6625</v>
      </c>
      <c r="F123" s="162"/>
      <c r="G123" s="163"/>
      <c r="M123" s="160" t="s">
        <v>247</v>
      </c>
      <c r="O123" s="151"/>
    </row>
    <row r="124" spans="1:104">
      <c r="A124" s="152">
        <v>53</v>
      </c>
      <c r="B124" s="153" t="s">
        <v>248</v>
      </c>
      <c r="C124" s="154" t="s">
        <v>249</v>
      </c>
      <c r="D124" s="155" t="s">
        <v>121</v>
      </c>
      <c r="E124" s="156">
        <v>37.799999999999997</v>
      </c>
      <c r="F124" s="156"/>
      <c r="G124" s="157">
        <f>E124*F124</f>
        <v>0</v>
      </c>
      <c r="O124" s="151">
        <v>2</v>
      </c>
      <c r="AA124" s="129">
        <v>1</v>
      </c>
      <c r="AB124" s="129">
        <v>1</v>
      </c>
      <c r="AC124" s="129">
        <v>1</v>
      </c>
      <c r="AZ124" s="129">
        <v>1</v>
      </c>
      <c r="BA124" s="129">
        <f>IF(AZ124=1,G124,0)</f>
        <v>0</v>
      </c>
      <c r="BB124" s="129">
        <f>IF(AZ124=2,G124,0)</f>
        <v>0</v>
      </c>
      <c r="BC124" s="129">
        <f>IF(AZ124=3,G124,0)</f>
        <v>0</v>
      </c>
      <c r="BD124" s="129">
        <f>IF(AZ124=4,G124,0)</f>
        <v>0</v>
      </c>
      <c r="BE124" s="129">
        <f>IF(AZ124=5,G124,0)</f>
        <v>0</v>
      </c>
      <c r="CZ124" s="129">
        <v>0</v>
      </c>
    </row>
    <row r="125" spans="1:104" ht="22.5">
      <c r="A125" s="152">
        <v>54</v>
      </c>
      <c r="B125" s="153" t="s">
        <v>250</v>
      </c>
      <c r="C125" s="154" t="s">
        <v>251</v>
      </c>
      <c r="D125" s="155" t="s">
        <v>114</v>
      </c>
      <c r="E125" s="156">
        <v>19</v>
      </c>
      <c r="F125" s="156"/>
      <c r="G125" s="157">
        <f>E125*F125</f>
        <v>0</v>
      </c>
      <c r="O125" s="151">
        <v>2</v>
      </c>
      <c r="AA125" s="129">
        <v>1</v>
      </c>
      <c r="AB125" s="129">
        <v>1</v>
      </c>
      <c r="AC125" s="129">
        <v>1</v>
      </c>
      <c r="AZ125" s="129">
        <v>1</v>
      </c>
      <c r="BA125" s="129">
        <f>IF(AZ125=1,G125,0)</f>
        <v>0</v>
      </c>
      <c r="BB125" s="129">
        <f>IF(AZ125=2,G125,0)</f>
        <v>0</v>
      </c>
      <c r="BC125" s="129">
        <f>IF(AZ125=3,G125,0)</f>
        <v>0</v>
      </c>
      <c r="BD125" s="129">
        <f>IF(AZ125=4,G125,0)</f>
        <v>0</v>
      </c>
      <c r="BE125" s="129">
        <f>IF(AZ125=5,G125,0)</f>
        <v>0</v>
      </c>
      <c r="CZ125" s="129">
        <v>1.4840000000000001E-2</v>
      </c>
    </row>
    <row r="126" spans="1:104">
      <c r="A126" s="158"/>
      <c r="B126" s="159"/>
      <c r="C126" s="201" t="s">
        <v>252</v>
      </c>
      <c r="D126" s="202"/>
      <c r="E126" s="161">
        <v>19</v>
      </c>
      <c r="F126" s="162"/>
      <c r="G126" s="163"/>
      <c r="M126" s="160" t="s">
        <v>252</v>
      </c>
      <c r="O126" s="151"/>
    </row>
    <row r="127" spans="1:104">
      <c r="A127" s="152">
        <v>55</v>
      </c>
      <c r="B127" s="153" t="s">
        <v>253</v>
      </c>
      <c r="C127" s="154" t="s">
        <v>254</v>
      </c>
      <c r="D127" s="155" t="s">
        <v>127</v>
      </c>
      <c r="E127" s="156">
        <v>0.13159999999999999</v>
      </c>
      <c r="F127" s="156"/>
      <c r="G127" s="157">
        <f>E127*F127</f>
        <v>0</v>
      </c>
      <c r="O127" s="151">
        <v>2</v>
      </c>
      <c r="AA127" s="129">
        <v>1</v>
      </c>
      <c r="AB127" s="129">
        <v>1</v>
      </c>
      <c r="AC127" s="129">
        <v>1</v>
      </c>
      <c r="AZ127" s="129">
        <v>1</v>
      </c>
      <c r="BA127" s="129">
        <f>IF(AZ127=1,G127,0)</f>
        <v>0</v>
      </c>
      <c r="BB127" s="129">
        <f>IF(AZ127=2,G127,0)</f>
        <v>0</v>
      </c>
      <c r="BC127" s="129">
        <f>IF(AZ127=3,G127,0)</f>
        <v>0</v>
      </c>
      <c r="BD127" s="129">
        <f>IF(AZ127=4,G127,0)</f>
        <v>0</v>
      </c>
      <c r="BE127" s="129">
        <f>IF(AZ127=5,G127,0)</f>
        <v>0</v>
      </c>
      <c r="CZ127" s="129">
        <v>1.0166500000000001</v>
      </c>
    </row>
    <row r="128" spans="1:104">
      <c r="A128" s="158"/>
      <c r="B128" s="159"/>
      <c r="C128" s="201" t="s">
        <v>255</v>
      </c>
      <c r="D128" s="202"/>
      <c r="E128" s="161">
        <v>7.3999999999999996E-2</v>
      </c>
      <c r="F128" s="162"/>
      <c r="G128" s="163"/>
      <c r="M128" s="160" t="s">
        <v>255</v>
      </c>
      <c r="O128" s="151"/>
    </row>
    <row r="129" spans="1:104">
      <c r="A129" s="158"/>
      <c r="B129" s="159"/>
      <c r="C129" s="201" t="s">
        <v>256</v>
      </c>
      <c r="D129" s="202"/>
      <c r="E129" s="161">
        <v>1.9699999999999999E-2</v>
      </c>
      <c r="F129" s="162"/>
      <c r="G129" s="163"/>
      <c r="M129" s="160" t="s">
        <v>256</v>
      </c>
      <c r="O129" s="151"/>
    </row>
    <row r="130" spans="1:104">
      <c r="A130" s="158"/>
      <c r="B130" s="159"/>
      <c r="C130" s="201" t="s">
        <v>257</v>
      </c>
      <c r="D130" s="202"/>
      <c r="E130" s="161">
        <v>3.7900000000000003E-2</v>
      </c>
      <c r="F130" s="162"/>
      <c r="G130" s="163"/>
      <c r="M130" s="160" t="s">
        <v>257</v>
      </c>
      <c r="O130" s="151"/>
    </row>
    <row r="131" spans="1:104">
      <c r="A131" s="152">
        <v>56</v>
      </c>
      <c r="B131" s="153" t="s">
        <v>258</v>
      </c>
      <c r="C131" s="154" t="s">
        <v>259</v>
      </c>
      <c r="D131" s="155" t="s">
        <v>127</v>
      </c>
      <c r="E131" s="156">
        <v>0.8125</v>
      </c>
      <c r="F131" s="156"/>
      <c r="G131" s="157">
        <f>E131*F131</f>
        <v>0</v>
      </c>
      <c r="O131" s="151">
        <v>2</v>
      </c>
      <c r="AA131" s="129">
        <v>1</v>
      </c>
      <c r="AB131" s="129">
        <v>1</v>
      </c>
      <c r="AC131" s="129">
        <v>1</v>
      </c>
      <c r="AZ131" s="129">
        <v>1</v>
      </c>
      <c r="BA131" s="129">
        <f>IF(AZ131=1,G131,0)</f>
        <v>0</v>
      </c>
      <c r="BB131" s="129">
        <f>IF(AZ131=2,G131,0)</f>
        <v>0</v>
      </c>
      <c r="BC131" s="129">
        <f>IF(AZ131=3,G131,0)</f>
        <v>0</v>
      </c>
      <c r="BD131" s="129">
        <f>IF(AZ131=4,G131,0)</f>
        <v>0</v>
      </c>
      <c r="BE131" s="129">
        <f>IF(AZ131=5,G131,0)</f>
        <v>0</v>
      </c>
      <c r="CZ131" s="129">
        <v>1.0166500000000001</v>
      </c>
    </row>
    <row r="132" spans="1:104">
      <c r="A132" s="158"/>
      <c r="B132" s="159"/>
      <c r="C132" s="201" t="s">
        <v>260</v>
      </c>
      <c r="D132" s="202"/>
      <c r="E132" s="161">
        <v>0.8125</v>
      </c>
      <c r="F132" s="162"/>
      <c r="G132" s="163"/>
      <c r="M132" s="160" t="s">
        <v>260</v>
      </c>
      <c r="O132" s="151"/>
    </row>
    <row r="133" spans="1:104" ht="22.5">
      <c r="A133" s="152">
        <v>57</v>
      </c>
      <c r="B133" s="153" t="s">
        <v>261</v>
      </c>
      <c r="C133" s="154" t="s">
        <v>262</v>
      </c>
      <c r="D133" s="155" t="s">
        <v>78</v>
      </c>
      <c r="E133" s="156">
        <v>0.8629</v>
      </c>
      <c r="F133" s="156"/>
      <c r="G133" s="157">
        <f>E133*F133</f>
        <v>0</v>
      </c>
      <c r="O133" s="151">
        <v>2</v>
      </c>
      <c r="AA133" s="129">
        <v>1</v>
      </c>
      <c r="AB133" s="129">
        <v>1</v>
      </c>
      <c r="AC133" s="129">
        <v>1</v>
      </c>
      <c r="AZ133" s="129">
        <v>1</v>
      </c>
      <c r="BA133" s="129">
        <f>IF(AZ133=1,G133,0)</f>
        <v>0</v>
      </c>
      <c r="BB133" s="129">
        <f>IF(AZ133=2,G133,0)</f>
        <v>0</v>
      </c>
      <c r="BC133" s="129">
        <f>IF(AZ133=3,G133,0)</f>
        <v>0</v>
      </c>
      <c r="BD133" s="129">
        <f>IF(AZ133=4,G133,0)</f>
        <v>0</v>
      </c>
      <c r="BE133" s="129">
        <f>IF(AZ133=5,G133,0)</f>
        <v>0</v>
      </c>
      <c r="CZ133" s="129">
        <v>2.2610000000000001</v>
      </c>
    </row>
    <row r="134" spans="1:104">
      <c r="A134" s="158"/>
      <c r="B134" s="159"/>
      <c r="C134" s="201" t="s">
        <v>263</v>
      </c>
      <c r="D134" s="202"/>
      <c r="E134" s="161">
        <v>0.8629</v>
      </c>
      <c r="F134" s="162"/>
      <c r="G134" s="163"/>
      <c r="M134" s="160" t="s">
        <v>263</v>
      </c>
      <c r="O134" s="151"/>
    </row>
    <row r="135" spans="1:104">
      <c r="A135" s="164"/>
      <c r="B135" s="165" t="s">
        <v>69</v>
      </c>
      <c r="C135" s="166" t="str">
        <f>CONCATENATE(B104," ",C104)</f>
        <v>4 Vodorovné konstrukce</v>
      </c>
      <c r="D135" s="164"/>
      <c r="E135" s="167"/>
      <c r="F135" s="167"/>
      <c r="G135" s="168">
        <f>SUM(G104:G134)</f>
        <v>0</v>
      </c>
      <c r="O135" s="151">
        <v>4</v>
      </c>
      <c r="BA135" s="169">
        <f>SUM(BA104:BA134)</f>
        <v>0</v>
      </c>
      <c r="BB135" s="169">
        <f>SUM(BB104:BB134)</f>
        <v>0</v>
      </c>
      <c r="BC135" s="169">
        <f>SUM(BC104:BC134)</f>
        <v>0</v>
      </c>
      <c r="BD135" s="169">
        <f>SUM(BD104:BD134)</f>
        <v>0</v>
      </c>
      <c r="BE135" s="169">
        <f>SUM(BE104:BE134)</f>
        <v>0</v>
      </c>
    </row>
    <row r="136" spans="1:104">
      <c r="A136" s="144" t="s">
        <v>65</v>
      </c>
      <c r="B136" s="145" t="s">
        <v>264</v>
      </c>
      <c r="C136" s="146" t="s">
        <v>265</v>
      </c>
      <c r="D136" s="147"/>
      <c r="E136" s="148"/>
      <c r="F136" s="148"/>
      <c r="G136" s="149"/>
      <c r="H136" s="150"/>
      <c r="I136" s="150"/>
      <c r="O136" s="151">
        <v>1</v>
      </c>
    </row>
    <row r="137" spans="1:104" ht="22.5">
      <c r="A137" s="152">
        <v>58</v>
      </c>
      <c r="B137" s="153" t="s">
        <v>266</v>
      </c>
      <c r="C137" s="154" t="s">
        <v>267</v>
      </c>
      <c r="D137" s="155" t="s">
        <v>121</v>
      </c>
      <c r="E137" s="156">
        <v>109.41500000000001</v>
      </c>
      <c r="F137" s="156"/>
      <c r="G137" s="157">
        <f>E137*F137</f>
        <v>0</v>
      </c>
      <c r="O137" s="151">
        <v>2</v>
      </c>
      <c r="AA137" s="129">
        <v>1</v>
      </c>
      <c r="AB137" s="129">
        <v>1</v>
      </c>
      <c r="AC137" s="129">
        <v>1</v>
      </c>
      <c r="AZ137" s="129">
        <v>1</v>
      </c>
      <c r="BA137" s="129">
        <f>IF(AZ137=1,G137,0)</f>
        <v>0</v>
      </c>
      <c r="BB137" s="129">
        <f>IF(AZ137=2,G137,0)</f>
        <v>0</v>
      </c>
      <c r="BC137" s="129">
        <f>IF(AZ137=3,G137,0)</f>
        <v>0</v>
      </c>
      <c r="BD137" s="129">
        <f>IF(AZ137=4,G137,0)</f>
        <v>0</v>
      </c>
      <c r="BE137" s="129">
        <f>IF(AZ137=5,G137,0)</f>
        <v>0</v>
      </c>
      <c r="CZ137" s="129">
        <v>1.03E-2</v>
      </c>
    </row>
    <row r="138" spans="1:104">
      <c r="A138" s="158"/>
      <c r="B138" s="159"/>
      <c r="C138" s="201" t="s">
        <v>268</v>
      </c>
      <c r="D138" s="202"/>
      <c r="E138" s="161">
        <v>109.41500000000001</v>
      </c>
      <c r="F138" s="162"/>
      <c r="G138" s="163"/>
      <c r="M138" s="160" t="s">
        <v>268</v>
      </c>
      <c r="O138" s="151"/>
    </row>
    <row r="139" spans="1:104" ht="22.5">
      <c r="A139" s="152">
        <v>59</v>
      </c>
      <c r="B139" s="153" t="s">
        <v>269</v>
      </c>
      <c r="C139" s="154" t="s">
        <v>270</v>
      </c>
      <c r="D139" s="155" t="s">
        <v>114</v>
      </c>
      <c r="E139" s="156">
        <v>124</v>
      </c>
      <c r="F139" s="156"/>
      <c r="G139" s="157">
        <f>E139*F139</f>
        <v>0</v>
      </c>
      <c r="O139" s="151">
        <v>2</v>
      </c>
      <c r="AA139" s="129">
        <v>1</v>
      </c>
      <c r="AB139" s="129">
        <v>1</v>
      </c>
      <c r="AC139" s="129">
        <v>1</v>
      </c>
      <c r="AZ139" s="129">
        <v>1</v>
      </c>
      <c r="BA139" s="129">
        <f>IF(AZ139=1,G139,0)</f>
        <v>0</v>
      </c>
      <c r="BB139" s="129">
        <f>IF(AZ139=2,G139,0)</f>
        <v>0</v>
      </c>
      <c r="BC139" s="129">
        <f>IF(AZ139=3,G139,0)</f>
        <v>0</v>
      </c>
      <c r="BD139" s="129">
        <f>IF(AZ139=4,G139,0)</f>
        <v>0</v>
      </c>
      <c r="BE139" s="129">
        <f>IF(AZ139=5,G139,0)</f>
        <v>0</v>
      </c>
      <c r="CZ139" s="129">
        <v>4.3299999999999996E-3</v>
      </c>
    </row>
    <row r="140" spans="1:104">
      <c r="A140" s="158"/>
      <c r="B140" s="159"/>
      <c r="C140" s="201" t="s">
        <v>271</v>
      </c>
      <c r="D140" s="202"/>
      <c r="E140" s="161">
        <v>124</v>
      </c>
      <c r="F140" s="162"/>
      <c r="G140" s="163"/>
      <c r="M140" s="160" t="s">
        <v>271</v>
      </c>
      <c r="O140" s="151"/>
    </row>
    <row r="141" spans="1:104">
      <c r="A141" s="152">
        <v>60</v>
      </c>
      <c r="B141" s="153" t="s">
        <v>272</v>
      </c>
      <c r="C141" s="154" t="s">
        <v>273</v>
      </c>
      <c r="D141" s="155" t="s">
        <v>114</v>
      </c>
      <c r="E141" s="156">
        <v>108.3</v>
      </c>
      <c r="F141" s="156"/>
      <c r="G141" s="157">
        <f>E141*F141</f>
        <v>0</v>
      </c>
      <c r="O141" s="151">
        <v>2</v>
      </c>
      <c r="AA141" s="129">
        <v>1</v>
      </c>
      <c r="AB141" s="129">
        <v>1</v>
      </c>
      <c r="AC141" s="129">
        <v>1</v>
      </c>
      <c r="AZ141" s="129">
        <v>1</v>
      </c>
      <c r="BA141" s="129">
        <f>IF(AZ141=1,G141,0)</f>
        <v>0</v>
      </c>
      <c r="BB141" s="129">
        <f>IF(AZ141=2,G141,0)</f>
        <v>0</v>
      </c>
      <c r="BC141" s="129">
        <f>IF(AZ141=3,G141,0)</f>
        <v>0</v>
      </c>
      <c r="BD141" s="129">
        <f>IF(AZ141=4,G141,0)</f>
        <v>0</v>
      </c>
      <c r="BE141" s="129">
        <f>IF(AZ141=5,G141,0)</f>
        <v>0</v>
      </c>
      <c r="CZ141" s="129">
        <v>4.3099999999999996E-3</v>
      </c>
    </row>
    <row r="142" spans="1:104">
      <c r="A142" s="158"/>
      <c r="B142" s="159"/>
      <c r="C142" s="201" t="s">
        <v>274</v>
      </c>
      <c r="D142" s="202"/>
      <c r="E142" s="161">
        <v>108.3</v>
      </c>
      <c r="F142" s="162"/>
      <c r="G142" s="163"/>
      <c r="M142" s="160" t="s">
        <v>274</v>
      </c>
      <c r="O142" s="151"/>
    </row>
    <row r="143" spans="1:104" ht="22.5">
      <c r="A143" s="152">
        <v>61</v>
      </c>
      <c r="B143" s="153" t="s">
        <v>275</v>
      </c>
      <c r="C143" s="154" t="s">
        <v>276</v>
      </c>
      <c r="D143" s="155" t="s">
        <v>121</v>
      </c>
      <c r="E143" s="156">
        <v>306.32</v>
      </c>
      <c r="F143" s="156"/>
      <c r="G143" s="157">
        <f>E143*F143</f>
        <v>0</v>
      </c>
      <c r="O143" s="151">
        <v>2</v>
      </c>
      <c r="AA143" s="129">
        <v>1</v>
      </c>
      <c r="AB143" s="129">
        <v>1</v>
      </c>
      <c r="AC143" s="129">
        <v>1</v>
      </c>
      <c r="AZ143" s="129">
        <v>1</v>
      </c>
      <c r="BA143" s="129">
        <f>IF(AZ143=1,G143,0)</f>
        <v>0</v>
      </c>
      <c r="BB143" s="129">
        <f>IF(AZ143=2,G143,0)</f>
        <v>0</v>
      </c>
      <c r="BC143" s="129">
        <f>IF(AZ143=3,G143,0)</f>
        <v>0</v>
      </c>
      <c r="BD143" s="129">
        <f>IF(AZ143=4,G143,0)</f>
        <v>0</v>
      </c>
      <c r="BE143" s="129">
        <f>IF(AZ143=5,G143,0)</f>
        <v>0</v>
      </c>
      <c r="CZ143" s="129">
        <v>1.2030000000000001E-2</v>
      </c>
    </row>
    <row r="144" spans="1:104" ht="22.5">
      <c r="A144" s="158"/>
      <c r="B144" s="159"/>
      <c r="C144" s="201" t="s">
        <v>277</v>
      </c>
      <c r="D144" s="202"/>
      <c r="E144" s="161">
        <v>291.76</v>
      </c>
      <c r="F144" s="162"/>
      <c r="G144" s="163"/>
      <c r="M144" s="160" t="s">
        <v>277</v>
      </c>
      <c r="O144" s="151"/>
    </row>
    <row r="145" spans="1:104">
      <c r="A145" s="158"/>
      <c r="B145" s="159"/>
      <c r="C145" s="201" t="s">
        <v>278</v>
      </c>
      <c r="D145" s="202"/>
      <c r="E145" s="161">
        <v>14.56</v>
      </c>
      <c r="F145" s="162"/>
      <c r="G145" s="163"/>
      <c r="M145" s="160" t="s">
        <v>278</v>
      </c>
      <c r="O145" s="151"/>
    </row>
    <row r="146" spans="1:104">
      <c r="A146" s="152">
        <v>62</v>
      </c>
      <c r="B146" s="153" t="s">
        <v>279</v>
      </c>
      <c r="C146" s="154" t="s">
        <v>280</v>
      </c>
      <c r="D146" s="155" t="s">
        <v>121</v>
      </c>
      <c r="E146" s="156">
        <v>346.85500000000002</v>
      </c>
      <c r="F146" s="156"/>
      <c r="G146" s="157">
        <f>E146*F146</f>
        <v>0</v>
      </c>
      <c r="O146" s="151">
        <v>2</v>
      </c>
      <c r="AA146" s="129">
        <v>1</v>
      </c>
      <c r="AB146" s="129">
        <v>1</v>
      </c>
      <c r="AC146" s="129">
        <v>1</v>
      </c>
      <c r="AZ146" s="129">
        <v>1</v>
      </c>
      <c r="BA146" s="129">
        <f>IF(AZ146=1,G146,0)</f>
        <v>0</v>
      </c>
      <c r="BB146" s="129">
        <f>IF(AZ146=2,G146,0)</f>
        <v>0</v>
      </c>
      <c r="BC146" s="129">
        <f>IF(AZ146=3,G146,0)</f>
        <v>0</v>
      </c>
      <c r="BD146" s="129">
        <f>IF(AZ146=4,G146,0)</f>
        <v>0</v>
      </c>
      <c r="BE146" s="129">
        <f>IF(AZ146=5,G146,0)</f>
        <v>0</v>
      </c>
      <c r="CZ146" s="129">
        <v>3.5000000000000003E-2</v>
      </c>
    </row>
    <row r="147" spans="1:104">
      <c r="A147" s="158"/>
      <c r="B147" s="159"/>
      <c r="C147" s="201" t="s">
        <v>281</v>
      </c>
      <c r="D147" s="202"/>
      <c r="E147" s="161">
        <v>41.16</v>
      </c>
      <c r="F147" s="162"/>
      <c r="G147" s="163"/>
      <c r="M147" s="160" t="s">
        <v>281</v>
      </c>
      <c r="O147" s="151"/>
    </row>
    <row r="148" spans="1:104">
      <c r="A148" s="158"/>
      <c r="B148" s="159"/>
      <c r="C148" s="201" t="s">
        <v>282</v>
      </c>
      <c r="D148" s="202"/>
      <c r="E148" s="161">
        <v>330.59500000000003</v>
      </c>
      <c r="F148" s="162"/>
      <c r="G148" s="163"/>
      <c r="M148" s="160" t="s">
        <v>282</v>
      </c>
      <c r="O148" s="151"/>
    </row>
    <row r="149" spans="1:104">
      <c r="A149" s="158"/>
      <c r="B149" s="159"/>
      <c r="C149" s="201" t="s">
        <v>283</v>
      </c>
      <c r="D149" s="202"/>
      <c r="E149" s="161">
        <v>-24.9</v>
      </c>
      <c r="F149" s="162"/>
      <c r="G149" s="163"/>
      <c r="M149" s="160" t="s">
        <v>283</v>
      </c>
      <c r="O149" s="151"/>
    </row>
    <row r="150" spans="1:104">
      <c r="A150" s="152">
        <v>63</v>
      </c>
      <c r="B150" s="153" t="s">
        <v>284</v>
      </c>
      <c r="C150" s="154" t="s">
        <v>285</v>
      </c>
      <c r="D150" s="155" t="s">
        <v>121</v>
      </c>
      <c r="E150" s="156">
        <v>306</v>
      </c>
      <c r="F150" s="156"/>
      <c r="G150" s="157">
        <f>E150*F150</f>
        <v>0</v>
      </c>
      <c r="O150" s="151">
        <v>2</v>
      </c>
      <c r="AA150" s="129">
        <v>1</v>
      </c>
      <c r="AB150" s="129">
        <v>1</v>
      </c>
      <c r="AC150" s="129">
        <v>1</v>
      </c>
      <c r="AZ150" s="129">
        <v>1</v>
      </c>
      <c r="BA150" s="129">
        <f>IF(AZ150=1,G150,0)</f>
        <v>0</v>
      </c>
      <c r="BB150" s="129">
        <f>IF(AZ150=2,G150,0)</f>
        <v>0</v>
      </c>
      <c r="BC150" s="129">
        <f>IF(AZ150=3,G150,0)</f>
        <v>0</v>
      </c>
      <c r="BD150" s="129">
        <f>IF(AZ150=4,G150,0)</f>
        <v>0</v>
      </c>
      <c r="BE150" s="129">
        <f>IF(AZ150=5,G150,0)</f>
        <v>0</v>
      </c>
      <c r="CZ150" s="129">
        <v>4.7400000000000003E-3</v>
      </c>
    </row>
    <row r="151" spans="1:104">
      <c r="A151" s="158"/>
      <c r="B151" s="159"/>
      <c r="C151" s="201" t="s">
        <v>286</v>
      </c>
      <c r="D151" s="202"/>
      <c r="E151" s="161">
        <v>306</v>
      </c>
      <c r="F151" s="162"/>
      <c r="G151" s="163"/>
      <c r="M151" s="160">
        <v>306</v>
      </c>
      <c r="O151" s="151"/>
    </row>
    <row r="152" spans="1:104">
      <c r="A152" s="152">
        <v>64</v>
      </c>
      <c r="B152" s="153" t="s">
        <v>287</v>
      </c>
      <c r="C152" s="154" t="s">
        <v>288</v>
      </c>
      <c r="D152" s="155" t="s">
        <v>121</v>
      </c>
      <c r="E152" s="156">
        <v>145.5</v>
      </c>
      <c r="F152" s="156"/>
      <c r="G152" s="157">
        <f>E152*F152</f>
        <v>0</v>
      </c>
      <c r="O152" s="151">
        <v>2</v>
      </c>
      <c r="AA152" s="129">
        <v>1</v>
      </c>
      <c r="AB152" s="129">
        <v>1</v>
      </c>
      <c r="AC152" s="129">
        <v>1</v>
      </c>
      <c r="AZ152" s="129">
        <v>1</v>
      </c>
      <c r="BA152" s="129">
        <f>IF(AZ152=1,G152,0)</f>
        <v>0</v>
      </c>
      <c r="BB152" s="129">
        <f>IF(AZ152=2,G152,0)</f>
        <v>0</v>
      </c>
      <c r="BC152" s="129">
        <f>IF(AZ152=3,G152,0)</f>
        <v>0</v>
      </c>
      <c r="BD152" s="129">
        <f>IF(AZ152=4,G152,0)</f>
        <v>0</v>
      </c>
      <c r="BE152" s="129">
        <f>IF(AZ152=5,G152,0)</f>
        <v>0</v>
      </c>
      <c r="CZ152" s="129">
        <v>4.0000000000000003E-5</v>
      </c>
    </row>
    <row r="153" spans="1:104">
      <c r="A153" s="158"/>
      <c r="B153" s="159"/>
      <c r="C153" s="201" t="s">
        <v>289</v>
      </c>
      <c r="D153" s="202"/>
      <c r="E153" s="161">
        <v>37.67</v>
      </c>
      <c r="F153" s="162"/>
      <c r="G153" s="163"/>
      <c r="M153" s="160" t="s">
        <v>289</v>
      </c>
      <c r="O153" s="151"/>
    </row>
    <row r="154" spans="1:104">
      <c r="A154" s="158"/>
      <c r="B154" s="159"/>
      <c r="C154" s="201" t="s">
        <v>290</v>
      </c>
      <c r="D154" s="202"/>
      <c r="E154" s="161">
        <v>107.83</v>
      </c>
      <c r="F154" s="162"/>
      <c r="G154" s="163"/>
      <c r="M154" s="160" t="s">
        <v>290</v>
      </c>
      <c r="O154" s="151"/>
    </row>
    <row r="155" spans="1:104">
      <c r="A155" s="152">
        <v>65</v>
      </c>
      <c r="B155" s="153" t="s">
        <v>291</v>
      </c>
      <c r="C155" s="154" t="s">
        <v>292</v>
      </c>
      <c r="D155" s="155" t="s">
        <v>121</v>
      </c>
      <c r="E155" s="156">
        <v>85.1</v>
      </c>
      <c r="F155" s="156"/>
      <c r="G155" s="157">
        <f>E155*F155</f>
        <v>0</v>
      </c>
      <c r="O155" s="151">
        <v>2</v>
      </c>
      <c r="AA155" s="129">
        <v>1</v>
      </c>
      <c r="AB155" s="129">
        <v>1</v>
      </c>
      <c r="AC155" s="129">
        <v>1</v>
      </c>
      <c r="AZ155" s="129">
        <v>1</v>
      </c>
      <c r="BA155" s="129">
        <f>IF(AZ155=1,G155,0)</f>
        <v>0</v>
      </c>
      <c r="BB155" s="129">
        <f>IF(AZ155=2,G155,0)</f>
        <v>0</v>
      </c>
      <c r="BC155" s="129">
        <f>IF(AZ155=3,G155,0)</f>
        <v>0</v>
      </c>
      <c r="BD155" s="129">
        <f>IF(AZ155=4,G155,0)</f>
        <v>0</v>
      </c>
      <c r="BE155" s="129">
        <f>IF(AZ155=5,G155,0)</f>
        <v>0</v>
      </c>
      <c r="CZ155" s="129">
        <v>8.0000000000000002E-3</v>
      </c>
    </row>
    <row r="156" spans="1:104">
      <c r="A156" s="158"/>
      <c r="B156" s="159"/>
      <c r="C156" s="201" t="s">
        <v>293</v>
      </c>
      <c r="D156" s="202"/>
      <c r="E156" s="161">
        <v>85.1</v>
      </c>
      <c r="F156" s="162"/>
      <c r="G156" s="163"/>
      <c r="M156" s="160" t="s">
        <v>293</v>
      </c>
      <c r="O156" s="151"/>
    </row>
    <row r="157" spans="1:104">
      <c r="A157" s="152">
        <v>66</v>
      </c>
      <c r="B157" s="153" t="s">
        <v>294</v>
      </c>
      <c r="C157" s="154" t="s">
        <v>295</v>
      </c>
      <c r="D157" s="155" t="s">
        <v>114</v>
      </c>
      <c r="E157" s="156">
        <v>119.15</v>
      </c>
      <c r="F157" s="156"/>
      <c r="G157" s="157">
        <f>E157*F157</f>
        <v>0</v>
      </c>
      <c r="O157" s="151">
        <v>2</v>
      </c>
      <c r="AA157" s="129">
        <v>1</v>
      </c>
      <c r="AB157" s="129">
        <v>1</v>
      </c>
      <c r="AC157" s="129">
        <v>1</v>
      </c>
      <c r="AZ157" s="129">
        <v>1</v>
      </c>
      <c r="BA157" s="129">
        <f>IF(AZ157=1,G157,0)</f>
        <v>0</v>
      </c>
      <c r="BB157" s="129">
        <f>IF(AZ157=2,G157,0)</f>
        <v>0</v>
      </c>
      <c r="BC157" s="129">
        <f>IF(AZ157=3,G157,0)</f>
        <v>0</v>
      </c>
      <c r="BD157" s="129">
        <f>IF(AZ157=4,G157,0)</f>
        <v>0</v>
      </c>
      <c r="BE157" s="129">
        <f>IF(AZ157=5,G157,0)</f>
        <v>0</v>
      </c>
      <c r="CZ157" s="129">
        <v>0</v>
      </c>
    </row>
    <row r="158" spans="1:104">
      <c r="A158" s="158"/>
      <c r="B158" s="159"/>
      <c r="C158" s="201" t="s">
        <v>296</v>
      </c>
      <c r="D158" s="202"/>
      <c r="E158" s="161">
        <v>119.15</v>
      </c>
      <c r="F158" s="162"/>
      <c r="G158" s="163"/>
      <c r="M158" s="160" t="s">
        <v>296</v>
      </c>
      <c r="O158" s="151"/>
    </row>
    <row r="159" spans="1:104">
      <c r="A159" s="152">
        <v>67</v>
      </c>
      <c r="B159" s="153" t="s">
        <v>297</v>
      </c>
      <c r="C159" s="154" t="s">
        <v>298</v>
      </c>
      <c r="D159" s="155" t="s">
        <v>114</v>
      </c>
      <c r="E159" s="156">
        <v>20.8</v>
      </c>
      <c r="F159" s="156"/>
      <c r="G159" s="157">
        <f>E159*F159</f>
        <v>0</v>
      </c>
      <c r="O159" s="151">
        <v>2</v>
      </c>
      <c r="AA159" s="129">
        <v>1</v>
      </c>
      <c r="AB159" s="129">
        <v>1</v>
      </c>
      <c r="AC159" s="129">
        <v>1</v>
      </c>
      <c r="AZ159" s="129">
        <v>1</v>
      </c>
      <c r="BA159" s="129">
        <f>IF(AZ159=1,G159,0)</f>
        <v>0</v>
      </c>
      <c r="BB159" s="129">
        <f>IF(AZ159=2,G159,0)</f>
        <v>0</v>
      </c>
      <c r="BC159" s="129">
        <f>IF(AZ159=3,G159,0)</f>
        <v>0</v>
      </c>
      <c r="BD159" s="129">
        <f>IF(AZ159=4,G159,0)</f>
        <v>0</v>
      </c>
      <c r="BE159" s="129">
        <f>IF(AZ159=5,G159,0)</f>
        <v>0</v>
      </c>
      <c r="CZ159" s="129">
        <v>0</v>
      </c>
    </row>
    <row r="160" spans="1:104">
      <c r="A160" s="158"/>
      <c r="B160" s="159"/>
      <c r="C160" s="201" t="s">
        <v>299</v>
      </c>
      <c r="D160" s="202"/>
      <c r="E160" s="161">
        <v>20.8</v>
      </c>
      <c r="F160" s="162"/>
      <c r="G160" s="163"/>
      <c r="M160" s="160" t="s">
        <v>299</v>
      </c>
      <c r="O160" s="151"/>
    </row>
    <row r="161" spans="1:104">
      <c r="A161" s="152">
        <v>68</v>
      </c>
      <c r="B161" s="153" t="s">
        <v>300</v>
      </c>
      <c r="C161" s="154" t="s">
        <v>301</v>
      </c>
      <c r="D161" s="155" t="s">
        <v>114</v>
      </c>
      <c r="E161" s="156">
        <v>131.065</v>
      </c>
      <c r="F161" s="156"/>
      <c r="G161" s="157">
        <f>E161*F161</f>
        <v>0</v>
      </c>
      <c r="O161" s="151">
        <v>2</v>
      </c>
      <c r="AA161" s="129">
        <v>1</v>
      </c>
      <c r="AB161" s="129">
        <v>1</v>
      </c>
      <c r="AC161" s="129">
        <v>1</v>
      </c>
      <c r="AZ161" s="129">
        <v>1</v>
      </c>
      <c r="BA161" s="129">
        <f>IF(AZ161=1,G161,0)</f>
        <v>0</v>
      </c>
      <c r="BB161" s="129">
        <f>IF(AZ161=2,G161,0)</f>
        <v>0</v>
      </c>
      <c r="BC161" s="129">
        <f>IF(AZ161=3,G161,0)</f>
        <v>0</v>
      </c>
      <c r="BD161" s="129">
        <f>IF(AZ161=4,G161,0)</f>
        <v>0</v>
      </c>
      <c r="BE161" s="129">
        <f>IF(AZ161=5,G161,0)</f>
        <v>0</v>
      </c>
      <c r="CZ161" s="129">
        <v>2.7999999999999998E-4</v>
      </c>
    </row>
    <row r="162" spans="1:104">
      <c r="A162" s="158"/>
      <c r="B162" s="159"/>
      <c r="C162" s="201" t="s">
        <v>302</v>
      </c>
      <c r="D162" s="202"/>
      <c r="E162" s="161">
        <v>131.065</v>
      </c>
      <c r="F162" s="162"/>
      <c r="G162" s="163"/>
      <c r="M162" s="160" t="s">
        <v>302</v>
      </c>
      <c r="O162" s="151"/>
    </row>
    <row r="163" spans="1:104">
      <c r="A163" s="152">
        <v>69</v>
      </c>
      <c r="B163" s="153" t="s">
        <v>303</v>
      </c>
      <c r="C163" s="154" t="s">
        <v>304</v>
      </c>
      <c r="D163" s="155" t="s">
        <v>114</v>
      </c>
      <c r="E163" s="156">
        <v>22.88</v>
      </c>
      <c r="F163" s="156"/>
      <c r="G163" s="157">
        <f>E163*F163</f>
        <v>0</v>
      </c>
      <c r="O163" s="151">
        <v>2</v>
      </c>
      <c r="AA163" s="129">
        <v>1</v>
      </c>
      <c r="AB163" s="129">
        <v>1</v>
      </c>
      <c r="AC163" s="129">
        <v>1</v>
      </c>
      <c r="AZ163" s="129">
        <v>1</v>
      </c>
      <c r="BA163" s="129">
        <f>IF(AZ163=1,G163,0)</f>
        <v>0</v>
      </c>
      <c r="BB163" s="129">
        <f>IF(AZ163=2,G163,0)</f>
        <v>0</v>
      </c>
      <c r="BC163" s="129">
        <f>IF(AZ163=3,G163,0)</f>
        <v>0</v>
      </c>
      <c r="BD163" s="129">
        <f>IF(AZ163=4,G163,0)</f>
        <v>0</v>
      </c>
      <c r="BE163" s="129">
        <f>IF(AZ163=5,G163,0)</f>
        <v>0</v>
      </c>
      <c r="CZ163" s="129">
        <v>5.1000000000000004E-4</v>
      </c>
    </row>
    <row r="164" spans="1:104">
      <c r="A164" s="158"/>
      <c r="B164" s="159"/>
      <c r="C164" s="201" t="s">
        <v>305</v>
      </c>
      <c r="D164" s="202"/>
      <c r="E164" s="161">
        <v>22.88</v>
      </c>
      <c r="F164" s="162"/>
      <c r="G164" s="163"/>
      <c r="M164" s="160" t="s">
        <v>305</v>
      </c>
      <c r="O164" s="151"/>
    </row>
    <row r="165" spans="1:104">
      <c r="A165" s="152">
        <v>70</v>
      </c>
      <c r="B165" s="153" t="s">
        <v>306</v>
      </c>
      <c r="C165" s="154" t="s">
        <v>307</v>
      </c>
      <c r="D165" s="155" t="s">
        <v>121</v>
      </c>
      <c r="E165" s="156">
        <v>116.7</v>
      </c>
      <c r="F165" s="156"/>
      <c r="G165" s="157">
        <f>E165*F165</f>
        <v>0</v>
      </c>
      <c r="O165" s="151">
        <v>2</v>
      </c>
      <c r="AA165" s="129">
        <v>1</v>
      </c>
      <c r="AB165" s="129">
        <v>1</v>
      </c>
      <c r="AC165" s="129">
        <v>1</v>
      </c>
      <c r="AZ165" s="129">
        <v>1</v>
      </c>
      <c r="BA165" s="129">
        <f>IF(AZ165=1,G165,0)</f>
        <v>0</v>
      </c>
      <c r="BB165" s="129">
        <f>IF(AZ165=2,G165,0)</f>
        <v>0</v>
      </c>
      <c r="BC165" s="129">
        <f>IF(AZ165=3,G165,0)</f>
        <v>0</v>
      </c>
      <c r="BD165" s="129">
        <f>IF(AZ165=4,G165,0)</f>
        <v>0</v>
      </c>
      <c r="BE165" s="129">
        <f>IF(AZ165=5,G165,0)</f>
        <v>0</v>
      </c>
      <c r="CZ165" s="129">
        <v>1.4659999999999999E-2</v>
      </c>
    </row>
    <row r="166" spans="1:104">
      <c r="A166" s="158"/>
      <c r="B166" s="159"/>
      <c r="C166" s="201" t="s">
        <v>308</v>
      </c>
      <c r="D166" s="202"/>
      <c r="E166" s="161">
        <v>76</v>
      </c>
      <c r="F166" s="162"/>
      <c r="G166" s="163"/>
      <c r="M166" s="160" t="s">
        <v>308</v>
      </c>
      <c r="O166" s="151"/>
    </row>
    <row r="167" spans="1:104">
      <c r="A167" s="158"/>
      <c r="B167" s="159"/>
      <c r="C167" s="201" t="s">
        <v>309</v>
      </c>
      <c r="D167" s="202"/>
      <c r="E167" s="161">
        <v>40.700000000000003</v>
      </c>
      <c r="F167" s="162"/>
      <c r="G167" s="163"/>
      <c r="M167" s="160" t="s">
        <v>309</v>
      </c>
      <c r="O167" s="151"/>
    </row>
    <row r="168" spans="1:104" ht="22.5">
      <c r="A168" s="152">
        <v>71</v>
      </c>
      <c r="B168" s="153" t="s">
        <v>310</v>
      </c>
      <c r="C168" s="154" t="s">
        <v>311</v>
      </c>
      <c r="D168" s="155" t="s">
        <v>121</v>
      </c>
      <c r="E168" s="156">
        <v>82.04</v>
      </c>
      <c r="F168" s="156"/>
      <c r="G168" s="157">
        <f>E168*F168</f>
        <v>0</v>
      </c>
      <c r="O168" s="151">
        <v>2</v>
      </c>
      <c r="AA168" s="129">
        <v>1</v>
      </c>
      <c r="AB168" s="129">
        <v>1</v>
      </c>
      <c r="AC168" s="129">
        <v>1</v>
      </c>
      <c r="AZ168" s="129">
        <v>1</v>
      </c>
      <c r="BA168" s="129">
        <f>IF(AZ168=1,G168,0)</f>
        <v>0</v>
      </c>
      <c r="BB168" s="129">
        <f>IF(AZ168=2,G168,0)</f>
        <v>0</v>
      </c>
      <c r="BC168" s="129">
        <f>IF(AZ168=3,G168,0)</f>
        <v>0</v>
      </c>
      <c r="BD168" s="129">
        <f>IF(AZ168=4,G168,0)</f>
        <v>0</v>
      </c>
      <c r="BE168" s="129">
        <f>IF(AZ168=5,G168,0)</f>
        <v>0</v>
      </c>
      <c r="CZ168" s="129">
        <v>1.7129999999999999E-2</v>
      </c>
    </row>
    <row r="169" spans="1:104">
      <c r="A169" s="158"/>
      <c r="B169" s="159"/>
      <c r="C169" s="201" t="s">
        <v>312</v>
      </c>
      <c r="D169" s="202"/>
      <c r="E169" s="161">
        <v>139.84</v>
      </c>
      <c r="F169" s="162"/>
      <c r="G169" s="163"/>
      <c r="M169" s="160" t="s">
        <v>312</v>
      </c>
      <c r="O169" s="151"/>
    </row>
    <row r="170" spans="1:104">
      <c r="A170" s="158"/>
      <c r="B170" s="159"/>
      <c r="C170" s="201" t="s">
        <v>313</v>
      </c>
      <c r="D170" s="202"/>
      <c r="E170" s="161">
        <v>43.7</v>
      </c>
      <c r="F170" s="162"/>
      <c r="G170" s="163"/>
      <c r="M170" s="160" t="s">
        <v>313</v>
      </c>
      <c r="O170" s="151"/>
    </row>
    <row r="171" spans="1:104">
      <c r="A171" s="158"/>
      <c r="B171" s="159"/>
      <c r="C171" s="201" t="s">
        <v>314</v>
      </c>
      <c r="D171" s="202"/>
      <c r="E171" s="161">
        <v>-101.5</v>
      </c>
      <c r="F171" s="162"/>
      <c r="G171" s="163"/>
      <c r="M171" s="160" t="s">
        <v>314</v>
      </c>
      <c r="O171" s="151"/>
    </row>
    <row r="172" spans="1:104">
      <c r="A172" s="152">
        <v>72</v>
      </c>
      <c r="B172" s="153" t="s">
        <v>315</v>
      </c>
      <c r="C172" s="154" t="s">
        <v>316</v>
      </c>
      <c r="D172" s="155" t="s">
        <v>121</v>
      </c>
      <c r="E172" s="156">
        <v>245.49</v>
      </c>
      <c r="F172" s="156"/>
      <c r="G172" s="157">
        <f>E172*F172</f>
        <v>0</v>
      </c>
      <c r="O172" s="151">
        <v>2</v>
      </c>
      <c r="AA172" s="129">
        <v>1</v>
      </c>
      <c r="AB172" s="129">
        <v>1</v>
      </c>
      <c r="AC172" s="129">
        <v>1</v>
      </c>
      <c r="AZ172" s="129">
        <v>1</v>
      </c>
      <c r="BA172" s="129">
        <f>IF(AZ172=1,G172,0)</f>
        <v>0</v>
      </c>
      <c r="BB172" s="129">
        <f>IF(AZ172=2,G172,0)</f>
        <v>0</v>
      </c>
      <c r="BC172" s="129">
        <f>IF(AZ172=3,G172,0)</f>
        <v>0</v>
      </c>
      <c r="BD172" s="129">
        <f>IF(AZ172=4,G172,0)</f>
        <v>0</v>
      </c>
      <c r="BE172" s="129">
        <f>IF(AZ172=5,G172,0)</f>
        <v>0</v>
      </c>
      <c r="CZ172" s="129">
        <v>1.3639999999999999E-2</v>
      </c>
    </row>
    <row r="173" spans="1:104">
      <c r="A173" s="158"/>
      <c r="B173" s="159"/>
      <c r="C173" s="201" t="s">
        <v>317</v>
      </c>
      <c r="D173" s="202"/>
      <c r="E173" s="161">
        <v>113.08499999999999</v>
      </c>
      <c r="F173" s="162"/>
      <c r="G173" s="163"/>
      <c r="M173" s="160" t="s">
        <v>317</v>
      </c>
      <c r="O173" s="151"/>
    </row>
    <row r="174" spans="1:104">
      <c r="A174" s="158"/>
      <c r="B174" s="159"/>
      <c r="C174" s="201" t="s">
        <v>318</v>
      </c>
      <c r="D174" s="202"/>
      <c r="E174" s="161">
        <v>46.725000000000001</v>
      </c>
      <c r="F174" s="162"/>
      <c r="G174" s="163"/>
      <c r="M174" s="160" t="s">
        <v>318</v>
      </c>
      <c r="O174" s="151"/>
    </row>
    <row r="175" spans="1:104">
      <c r="A175" s="158"/>
      <c r="B175" s="159"/>
      <c r="C175" s="201" t="s">
        <v>319</v>
      </c>
      <c r="D175" s="202"/>
      <c r="E175" s="161">
        <v>22.995000000000001</v>
      </c>
      <c r="F175" s="162"/>
      <c r="G175" s="163"/>
      <c r="M175" s="160" t="s">
        <v>319</v>
      </c>
      <c r="O175" s="151"/>
    </row>
    <row r="176" spans="1:104">
      <c r="A176" s="158"/>
      <c r="B176" s="159"/>
      <c r="C176" s="201" t="s">
        <v>320</v>
      </c>
      <c r="D176" s="202"/>
      <c r="E176" s="161">
        <v>62.685000000000002</v>
      </c>
      <c r="F176" s="162"/>
      <c r="G176" s="163"/>
      <c r="M176" s="160" t="s">
        <v>320</v>
      </c>
      <c r="O176" s="151"/>
    </row>
    <row r="177" spans="1:104" ht="22.5">
      <c r="A177" s="152">
        <v>73</v>
      </c>
      <c r="B177" s="153" t="s">
        <v>321</v>
      </c>
      <c r="C177" s="154" t="s">
        <v>322</v>
      </c>
      <c r="D177" s="155" t="s">
        <v>121</v>
      </c>
      <c r="E177" s="156">
        <v>130.02500000000001</v>
      </c>
      <c r="F177" s="156"/>
      <c r="G177" s="157">
        <f>E177*F177</f>
        <v>0</v>
      </c>
      <c r="O177" s="151">
        <v>2</v>
      </c>
      <c r="AA177" s="129">
        <v>1</v>
      </c>
      <c r="AB177" s="129">
        <v>1</v>
      </c>
      <c r="AC177" s="129">
        <v>1</v>
      </c>
      <c r="AZ177" s="129">
        <v>1</v>
      </c>
      <c r="BA177" s="129">
        <f>IF(AZ177=1,G177,0)</f>
        <v>0</v>
      </c>
      <c r="BB177" s="129">
        <f>IF(AZ177=2,G177,0)</f>
        <v>0</v>
      </c>
      <c r="BC177" s="129">
        <f>IF(AZ177=3,G177,0)</f>
        <v>0</v>
      </c>
      <c r="BD177" s="129">
        <f>IF(AZ177=4,G177,0)</f>
        <v>0</v>
      </c>
      <c r="BE177" s="129">
        <f>IF(AZ177=5,G177,0)</f>
        <v>0</v>
      </c>
      <c r="CZ177" s="129">
        <v>1.1520000000000001E-2</v>
      </c>
    </row>
    <row r="178" spans="1:104">
      <c r="A178" s="158"/>
      <c r="B178" s="159"/>
      <c r="C178" s="201" t="s">
        <v>323</v>
      </c>
      <c r="D178" s="202"/>
      <c r="E178" s="161">
        <v>109.72499999999999</v>
      </c>
      <c r="F178" s="162"/>
      <c r="G178" s="163"/>
      <c r="M178" s="160" t="s">
        <v>323</v>
      </c>
      <c r="O178" s="151"/>
    </row>
    <row r="179" spans="1:104">
      <c r="A179" s="158"/>
      <c r="B179" s="159"/>
      <c r="C179" s="201" t="s">
        <v>324</v>
      </c>
      <c r="D179" s="202"/>
      <c r="E179" s="161">
        <v>20.3</v>
      </c>
      <c r="F179" s="162"/>
      <c r="G179" s="163"/>
      <c r="M179" s="160" t="s">
        <v>324</v>
      </c>
      <c r="O179" s="151"/>
    </row>
    <row r="180" spans="1:104" ht="22.5">
      <c r="A180" s="152">
        <v>74</v>
      </c>
      <c r="B180" s="153" t="s">
        <v>325</v>
      </c>
      <c r="C180" s="154" t="s">
        <v>326</v>
      </c>
      <c r="D180" s="155" t="s">
        <v>121</v>
      </c>
      <c r="E180" s="156">
        <v>54.265000000000001</v>
      </c>
      <c r="F180" s="156"/>
      <c r="G180" s="157">
        <f>E180*F180</f>
        <v>0</v>
      </c>
      <c r="O180" s="151">
        <v>2</v>
      </c>
      <c r="AA180" s="129">
        <v>1</v>
      </c>
      <c r="AB180" s="129">
        <v>1</v>
      </c>
      <c r="AC180" s="129">
        <v>1</v>
      </c>
      <c r="AZ180" s="129">
        <v>1</v>
      </c>
      <c r="BA180" s="129">
        <f>IF(AZ180=1,G180,0)</f>
        <v>0</v>
      </c>
      <c r="BB180" s="129">
        <f>IF(AZ180=2,G180,0)</f>
        <v>0</v>
      </c>
      <c r="BC180" s="129">
        <f>IF(AZ180=3,G180,0)</f>
        <v>0</v>
      </c>
      <c r="BD180" s="129">
        <f>IF(AZ180=4,G180,0)</f>
        <v>0</v>
      </c>
      <c r="BE180" s="129">
        <f>IF(AZ180=5,G180,0)</f>
        <v>0</v>
      </c>
      <c r="CZ180" s="129">
        <v>8.9800000000000001E-3</v>
      </c>
    </row>
    <row r="181" spans="1:104">
      <c r="A181" s="158"/>
      <c r="B181" s="159"/>
      <c r="C181" s="201" t="s">
        <v>327</v>
      </c>
      <c r="D181" s="202"/>
      <c r="E181" s="161">
        <v>23.56</v>
      </c>
      <c r="F181" s="162"/>
      <c r="G181" s="163"/>
      <c r="M181" s="160" t="s">
        <v>327</v>
      </c>
      <c r="O181" s="151"/>
    </row>
    <row r="182" spans="1:104">
      <c r="A182" s="158"/>
      <c r="B182" s="159"/>
      <c r="C182" s="201" t="s">
        <v>328</v>
      </c>
      <c r="D182" s="202"/>
      <c r="E182" s="161">
        <v>4.5449999999999999</v>
      </c>
      <c r="F182" s="162"/>
      <c r="G182" s="163"/>
      <c r="M182" s="160" t="s">
        <v>328</v>
      </c>
      <c r="O182" s="151"/>
    </row>
    <row r="183" spans="1:104">
      <c r="A183" s="158"/>
      <c r="B183" s="159"/>
      <c r="C183" s="201" t="s">
        <v>329</v>
      </c>
      <c r="D183" s="202"/>
      <c r="E183" s="161">
        <v>26.16</v>
      </c>
      <c r="F183" s="162"/>
      <c r="G183" s="163"/>
      <c r="M183" s="160" t="s">
        <v>329</v>
      </c>
      <c r="O183" s="151"/>
    </row>
    <row r="184" spans="1:104" ht="22.5">
      <c r="A184" s="152">
        <v>75</v>
      </c>
      <c r="B184" s="153" t="s">
        <v>330</v>
      </c>
      <c r="C184" s="154" t="s">
        <v>331</v>
      </c>
      <c r="D184" s="155" t="s">
        <v>121</v>
      </c>
      <c r="E184" s="156">
        <v>313.06</v>
      </c>
      <c r="F184" s="156"/>
      <c r="G184" s="157">
        <f>E184*F184</f>
        <v>0</v>
      </c>
      <c r="O184" s="151">
        <v>2</v>
      </c>
      <c r="AA184" s="129">
        <v>1</v>
      </c>
      <c r="AB184" s="129">
        <v>1</v>
      </c>
      <c r="AC184" s="129">
        <v>1</v>
      </c>
      <c r="AZ184" s="129">
        <v>1</v>
      </c>
      <c r="BA184" s="129">
        <f>IF(AZ184=1,G184,0)</f>
        <v>0</v>
      </c>
      <c r="BB184" s="129">
        <f>IF(AZ184=2,G184,0)</f>
        <v>0</v>
      </c>
      <c r="BC184" s="129">
        <f>IF(AZ184=3,G184,0)</f>
        <v>0</v>
      </c>
      <c r="BD184" s="129">
        <f>IF(AZ184=4,G184,0)</f>
        <v>0</v>
      </c>
      <c r="BE184" s="129">
        <f>IF(AZ184=5,G184,0)</f>
        <v>0</v>
      </c>
      <c r="CZ184" s="129">
        <v>1.2489999999999999E-2</v>
      </c>
    </row>
    <row r="185" spans="1:104">
      <c r="A185" s="158"/>
      <c r="B185" s="159"/>
      <c r="C185" s="201" t="s">
        <v>332</v>
      </c>
      <c r="D185" s="202"/>
      <c r="E185" s="161">
        <v>60.69</v>
      </c>
      <c r="F185" s="162"/>
      <c r="G185" s="163"/>
      <c r="M185" s="160" t="s">
        <v>332</v>
      </c>
      <c r="O185" s="151"/>
    </row>
    <row r="186" spans="1:104">
      <c r="A186" s="158"/>
      <c r="B186" s="159"/>
      <c r="C186" s="201" t="s">
        <v>333</v>
      </c>
      <c r="D186" s="202"/>
      <c r="E186" s="161">
        <v>97.9</v>
      </c>
      <c r="F186" s="162"/>
      <c r="G186" s="163"/>
      <c r="M186" s="160" t="s">
        <v>333</v>
      </c>
      <c r="O186" s="151"/>
    </row>
    <row r="187" spans="1:104">
      <c r="A187" s="158"/>
      <c r="B187" s="159"/>
      <c r="C187" s="201" t="s">
        <v>334</v>
      </c>
      <c r="D187" s="202"/>
      <c r="E187" s="161">
        <v>61.08</v>
      </c>
      <c r="F187" s="162"/>
      <c r="G187" s="163"/>
      <c r="M187" s="160" t="s">
        <v>334</v>
      </c>
      <c r="O187" s="151"/>
    </row>
    <row r="188" spans="1:104">
      <c r="A188" s="158"/>
      <c r="B188" s="159"/>
      <c r="C188" s="201" t="s">
        <v>335</v>
      </c>
      <c r="D188" s="202"/>
      <c r="E188" s="161">
        <v>93.39</v>
      </c>
      <c r="F188" s="162"/>
      <c r="G188" s="163"/>
      <c r="M188" s="160" t="s">
        <v>335</v>
      </c>
      <c r="O188" s="151"/>
    </row>
    <row r="189" spans="1:104" ht="22.5">
      <c r="A189" s="152">
        <v>76</v>
      </c>
      <c r="B189" s="153" t="s">
        <v>336</v>
      </c>
      <c r="C189" s="154" t="s">
        <v>337</v>
      </c>
      <c r="D189" s="155" t="s">
        <v>114</v>
      </c>
      <c r="E189" s="156">
        <v>72.5</v>
      </c>
      <c r="F189" s="156"/>
      <c r="G189" s="157">
        <f>E189*F189</f>
        <v>0</v>
      </c>
      <c r="O189" s="151">
        <v>2</v>
      </c>
      <c r="AA189" s="129">
        <v>1</v>
      </c>
      <c r="AB189" s="129">
        <v>1</v>
      </c>
      <c r="AC189" s="129">
        <v>1</v>
      </c>
      <c r="AZ189" s="129">
        <v>1</v>
      </c>
      <c r="BA189" s="129">
        <f>IF(AZ189=1,G189,0)</f>
        <v>0</v>
      </c>
      <c r="BB189" s="129">
        <f>IF(AZ189=2,G189,0)</f>
        <v>0</v>
      </c>
      <c r="BC189" s="129">
        <f>IF(AZ189=3,G189,0)</f>
        <v>0</v>
      </c>
      <c r="BD189" s="129">
        <f>IF(AZ189=4,G189,0)</f>
        <v>0</v>
      </c>
      <c r="BE189" s="129">
        <f>IF(AZ189=5,G189,0)</f>
        <v>0</v>
      </c>
      <c r="CZ189" s="129">
        <v>2.12E-2</v>
      </c>
    </row>
    <row r="190" spans="1:104">
      <c r="A190" s="158"/>
      <c r="B190" s="159"/>
      <c r="C190" s="201" t="s">
        <v>338</v>
      </c>
      <c r="D190" s="202"/>
      <c r="E190" s="161">
        <v>72.5</v>
      </c>
      <c r="F190" s="162"/>
      <c r="G190" s="163"/>
      <c r="M190" s="160" t="s">
        <v>338</v>
      </c>
      <c r="O190" s="151"/>
    </row>
    <row r="191" spans="1:104">
      <c r="A191" s="152">
        <v>77</v>
      </c>
      <c r="B191" s="153" t="s">
        <v>339</v>
      </c>
      <c r="C191" s="154" t="s">
        <v>340</v>
      </c>
      <c r="D191" s="155" t="s">
        <v>78</v>
      </c>
      <c r="E191" s="156">
        <v>7.74</v>
      </c>
      <c r="F191" s="156"/>
      <c r="G191" s="157">
        <f>E191*F191</f>
        <v>0</v>
      </c>
      <c r="O191" s="151">
        <v>2</v>
      </c>
      <c r="AA191" s="129">
        <v>1</v>
      </c>
      <c r="AB191" s="129">
        <v>1</v>
      </c>
      <c r="AC191" s="129">
        <v>1</v>
      </c>
      <c r="AZ191" s="129">
        <v>1</v>
      </c>
      <c r="BA191" s="129">
        <f>IF(AZ191=1,G191,0)</f>
        <v>0</v>
      </c>
      <c r="BB191" s="129">
        <f>IF(AZ191=2,G191,0)</f>
        <v>0</v>
      </c>
      <c r="BC191" s="129">
        <f>IF(AZ191=3,G191,0)</f>
        <v>0</v>
      </c>
      <c r="BD191" s="129">
        <f>IF(AZ191=4,G191,0)</f>
        <v>0</v>
      </c>
      <c r="BE191" s="129">
        <f>IF(AZ191=5,G191,0)</f>
        <v>0</v>
      </c>
      <c r="CZ191" s="129">
        <v>0.04</v>
      </c>
    </row>
    <row r="192" spans="1:104">
      <c r="A192" s="152">
        <v>78</v>
      </c>
      <c r="B192" s="153" t="s">
        <v>341</v>
      </c>
      <c r="C192" s="154" t="s">
        <v>342</v>
      </c>
      <c r="D192" s="155" t="s">
        <v>127</v>
      </c>
      <c r="E192" s="156">
        <v>0.59440000000000004</v>
      </c>
      <c r="F192" s="156"/>
      <c r="G192" s="157">
        <f>E192*F192</f>
        <v>0</v>
      </c>
      <c r="O192" s="151">
        <v>2</v>
      </c>
      <c r="AA192" s="129">
        <v>1</v>
      </c>
      <c r="AB192" s="129">
        <v>1</v>
      </c>
      <c r="AC192" s="129">
        <v>1</v>
      </c>
      <c r="AZ192" s="129">
        <v>1</v>
      </c>
      <c r="BA192" s="129">
        <f>IF(AZ192=1,G192,0)</f>
        <v>0</v>
      </c>
      <c r="BB192" s="129">
        <f>IF(AZ192=2,G192,0)</f>
        <v>0</v>
      </c>
      <c r="BC192" s="129">
        <f>IF(AZ192=3,G192,0)</f>
        <v>0</v>
      </c>
      <c r="BD192" s="129">
        <f>IF(AZ192=4,G192,0)</f>
        <v>0</v>
      </c>
      <c r="BE192" s="129">
        <f>IF(AZ192=5,G192,0)</f>
        <v>0</v>
      </c>
      <c r="CZ192" s="129">
        <v>1.0662499999999999</v>
      </c>
    </row>
    <row r="193" spans="1:104">
      <c r="A193" s="158"/>
      <c r="B193" s="159"/>
      <c r="C193" s="201" t="s">
        <v>343</v>
      </c>
      <c r="D193" s="202"/>
      <c r="E193" s="161">
        <v>0.59440000000000004</v>
      </c>
      <c r="F193" s="162"/>
      <c r="G193" s="163"/>
      <c r="M193" s="160" t="s">
        <v>343</v>
      </c>
      <c r="O193" s="151"/>
    </row>
    <row r="194" spans="1:104" ht="22.5">
      <c r="A194" s="152">
        <v>79</v>
      </c>
      <c r="B194" s="153" t="s">
        <v>344</v>
      </c>
      <c r="C194" s="154" t="s">
        <v>345</v>
      </c>
      <c r="D194" s="155" t="s">
        <v>78</v>
      </c>
      <c r="E194" s="156">
        <v>8.3437999999999999</v>
      </c>
      <c r="F194" s="156"/>
      <c r="G194" s="157">
        <f>E194*F194</f>
        <v>0</v>
      </c>
      <c r="O194" s="151">
        <v>2</v>
      </c>
      <c r="AA194" s="129">
        <v>1</v>
      </c>
      <c r="AB194" s="129">
        <v>1</v>
      </c>
      <c r="AC194" s="129">
        <v>1</v>
      </c>
      <c r="AZ194" s="129">
        <v>1</v>
      </c>
      <c r="BA194" s="129">
        <f>IF(AZ194=1,G194,0)</f>
        <v>0</v>
      </c>
      <c r="BB194" s="129">
        <f>IF(AZ194=2,G194,0)</f>
        <v>0</v>
      </c>
      <c r="BC194" s="129">
        <f>IF(AZ194=3,G194,0)</f>
        <v>0</v>
      </c>
      <c r="BD194" s="129">
        <f>IF(AZ194=4,G194,0)</f>
        <v>0</v>
      </c>
      <c r="BE194" s="129">
        <f>IF(AZ194=5,G194,0)</f>
        <v>0</v>
      </c>
      <c r="CZ194" s="129">
        <v>1.919</v>
      </c>
    </row>
    <row r="195" spans="1:104">
      <c r="A195" s="158"/>
      <c r="B195" s="159"/>
      <c r="C195" s="201" t="s">
        <v>346</v>
      </c>
      <c r="D195" s="202"/>
      <c r="E195" s="161">
        <v>7.7438000000000002</v>
      </c>
      <c r="F195" s="162"/>
      <c r="G195" s="163"/>
      <c r="M195" s="160" t="s">
        <v>346</v>
      </c>
      <c r="O195" s="151"/>
    </row>
    <row r="196" spans="1:104">
      <c r="A196" s="158"/>
      <c r="B196" s="159"/>
      <c r="C196" s="201" t="s">
        <v>347</v>
      </c>
      <c r="D196" s="202"/>
      <c r="E196" s="161">
        <v>0.6</v>
      </c>
      <c r="F196" s="162"/>
      <c r="G196" s="163"/>
      <c r="M196" s="160" t="s">
        <v>347</v>
      </c>
      <c r="O196" s="151"/>
    </row>
    <row r="197" spans="1:104">
      <c r="A197" s="152">
        <v>80</v>
      </c>
      <c r="B197" s="153" t="s">
        <v>348</v>
      </c>
      <c r="C197" s="154" t="s">
        <v>349</v>
      </c>
      <c r="D197" s="155" t="s">
        <v>78</v>
      </c>
      <c r="E197" s="156">
        <v>74.42</v>
      </c>
      <c r="F197" s="156"/>
      <c r="G197" s="157">
        <f>E197*F197</f>
        <v>0</v>
      </c>
      <c r="O197" s="151">
        <v>2</v>
      </c>
      <c r="AA197" s="129">
        <v>1</v>
      </c>
      <c r="AB197" s="129">
        <v>1</v>
      </c>
      <c r="AC197" s="129">
        <v>1</v>
      </c>
      <c r="AZ197" s="129">
        <v>1</v>
      </c>
      <c r="BA197" s="129">
        <f>IF(AZ197=1,G197,0)</f>
        <v>0</v>
      </c>
      <c r="BB197" s="129">
        <f>IF(AZ197=2,G197,0)</f>
        <v>0</v>
      </c>
      <c r="BC197" s="129">
        <f>IF(AZ197=3,G197,0)</f>
        <v>0</v>
      </c>
      <c r="BD197" s="129">
        <f>IF(AZ197=4,G197,0)</f>
        <v>0</v>
      </c>
      <c r="BE197" s="129">
        <f>IF(AZ197=5,G197,0)</f>
        <v>0</v>
      </c>
      <c r="CZ197" s="129">
        <v>1.837</v>
      </c>
    </row>
    <row r="198" spans="1:104">
      <c r="A198" s="158"/>
      <c r="B198" s="159"/>
      <c r="C198" s="201" t="s">
        <v>350</v>
      </c>
      <c r="D198" s="202"/>
      <c r="E198" s="161">
        <v>63.62</v>
      </c>
      <c r="F198" s="162"/>
      <c r="G198" s="163"/>
      <c r="M198" s="160" t="s">
        <v>350</v>
      </c>
      <c r="O198" s="151"/>
    </row>
    <row r="199" spans="1:104">
      <c r="A199" s="158"/>
      <c r="B199" s="159"/>
      <c r="C199" s="201" t="s">
        <v>351</v>
      </c>
      <c r="D199" s="202"/>
      <c r="E199" s="161">
        <v>8.4</v>
      </c>
      <c r="F199" s="162"/>
      <c r="G199" s="163"/>
      <c r="M199" s="160" t="s">
        <v>351</v>
      </c>
      <c r="O199" s="151"/>
    </row>
    <row r="200" spans="1:104">
      <c r="A200" s="158"/>
      <c r="B200" s="159"/>
      <c r="C200" s="201" t="s">
        <v>352</v>
      </c>
      <c r="D200" s="202"/>
      <c r="E200" s="161">
        <v>2.4</v>
      </c>
      <c r="F200" s="162"/>
      <c r="G200" s="163"/>
      <c r="M200" s="160" t="s">
        <v>352</v>
      </c>
      <c r="O200" s="151"/>
    </row>
    <row r="201" spans="1:104">
      <c r="A201" s="152">
        <v>81</v>
      </c>
      <c r="B201" s="153" t="s">
        <v>353</v>
      </c>
      <c r="C201" s="154" t="s">
        <v>354</v>
      </c>
      <c r="D201" s="155" t="s">
        <v>121</v>
      </c>
      <c r="E201" s="156">
        <v>21</v>
      </c>
      <c r="F201" s="156"/>
      <c r="G201" s="157">
        <f>E201*F201</f>
        <v>0</v>
      </c>
      <c r="O201" s="151">
        <v>2</v>
      </c>
      <c r="AA201" s="129">
        <v>1</v>
      </c>
      <c r="AB201" s="129">
        <v>1</v>
      </c>
      <c r="AC201" s="129">
        <v>1</v>
      </c>
      <c r="AZ201" s="129">
        <v>1</v>
      </c>
      <c r="BA201" s="129">
        <f>IF(AZ201=1,G201,0)</f>
        <v>0</v>
      </c>
      <c r="BB201" s="129">
        <f>IF(AZ201=2,G201,0)</f>
        <v>0</v>
      </c>
      <c r="BC201" s="129">
        <f>IF(AZ201=3,G201,0)</f>
        <v>0</v>
      </c>
      <c r="BD201" s="129">
        <f>IF(AZ201=4,G201,0)</f>
        <v>0</v>
      </c>
      <c r="BE201" s="129">
        <f>IF(AZ201=5,G201,0)</f>
        <v>0</v>
      </c>
      <c r="CZ201" s="129">
        <v>9.2119999999999994E-2</v>
      </c>
    </row>
    <row r="202" spans="1:104">
      <c r="A202" s="158"/>
      <c r="B202" s="159"/>
      <c r="C202" s="201" t="s">
        <v>355</v>
      </c>
      <c r="D202" s="202"/>
      <c r="E202" s="161">
        <v>21</v>
      </c>
      <c r="F202" s="162"/>
      <c r="G202" s="163"/>
      <c r="M202" s="160" t="s">
        <v>355</v>
      </c>
      <c r="O202" s="151"/>
    </row>
    <row r="203" spans="1:104">
      <c r="A203" s="152">
        <v>82</v>
      </c>
      <c r="B203" s="153" t="s">
        <v>356</v>
      </c>
      <c r="C203" s="154" t="s">
        <v>357</v>
      </c>
      <c r="D203" s="155" t="s">
        <v>114</v>
      </c>
      <c r="E203" s="156">
        <v>120.6</v>
      </c>
      <c r="F203" s="156"/>
      <c r="G203" s="157">
        <f>E203*F203</f>
        <v>0</v>
      </c>
      <c r="O203" s="151">
        <v>2</v>
      </c>
      <c r="AA203" s="129">
        <v>1</v>
      </c>
      <c r="AB203" s="129">
        <v>1</v>
      </c>
      <c r="AC203" s="129">
        <v>1</v>
      </c>
      <c r="AZ203" s="129">
        <v>1</v>
      </c>
      <c r="BA203" s="129">
        <f>IF(AZ203=1,G203,0)</f>
        <v>0</v>
      </c>
      <c r="BB203" s="129">
        <f>IF(AZ203=2,G203,0)</f>
        <v>0</v>
      </c>
      <c r="BC203" s="129">
        <f>IF(AZ203=3,G203,0)</f>
        <v>0</v>
      </c>
      <c r="BD203" s="129">
        <f>IF(AZ203=4,G203,0)</f>
        <v>0</v>
      </c>
      <c r="BE203" s="129">
        <f>IF(AZ203=5,G203,0)</f>
        <v>0</v>
      </c>
      <c r="CZ203" s="129">
        <v>1E-4</v>
      </c>
    </row>
    <row r="204" spans="1:104">
      <c r="A204" s="158"/>
      <c r="B204" s="159"/>
      <c r="C204" s="201" t="s">
        <v>358</v>
      </c>
      <c r="D204" s="202"/>
      <c r="E204" s="161">
        <v>120.6</v>
      </c>
      <c r="F204" s="162"/>
      <c r="G204" s="163"/>
      <c r="M204" s="160" t="s">
        <v>358</v>
      </c>
      <c r="O204" s="151"/>
    </row>
    <row r="205" spans="1:104" ht="22.5">
      <c r="A205" s="152">
        <v>83</v>
      </c>
      <c r="B205" s="153" t="s">
        <v>359</v>
      </c>
      <c r="C205" s="154" t="s">
        <v>360</v>
      </c>
      <c r="D205" s="155" t="s">
        <v>162</v>
      </c>
      <c r="E205" s="156">
        <v>2</v>
      </c>
      <c r="F205" s="156"/>
      <c r="G205" s="157">
        <f>E205*F205</f>
        <v>0</v>
      </c>
      <c r="O205" s="151">
        <v>2</v>
      </c>
      <c r="AA205" s="129">
        <v>1</v>
      </c>
      <c r="AB205" s="129">
        <v>1</v>
      </c>
      <c r="AC205" s="129">
        <v>1</v>
      </c>
      <c r="AZ205" s="129">
        <v>1</v>
      </c>
      <c r="BA205" s="129">
        <f>IF(AZ205=1,G205,0)</f>
        <v>0</v>
      </c>
      <c r="BB205" s="129">
        <f>IF(AZ205=2,G205,0)</f>
        <v>0</v>
      </c>
      <c r="BC205" s="129">
        <f>IF(AZ205=3,G205,0)</f>
        <v>0</v>
      </c>
      <c r="BD205" s="129">
        <f>IF(AZ205=4,G205,0)</f>
        <v>0</v>
      </c>
      <c r="BE205" s="129">
        <f>IF(AZ205=5,G205,0)</f>
        <v>0</v>
      </c>
      <c r="CZ205" s="129">
        <v>0.02</v>
      </c>
    </row>
    <row r="206" spans="1:104">
      <c r="A206" s="158"/>
      <c r="B206" s="159"/>
      <c r="C206" s="201" t="s">
        <v>107</v>
      </c>
      <c r="D206" s="202"/>
      <c r="E206" s="161">
        <v>2</v>
      </c>
      <c r="F206" s="162"/>
      <c r="G206" s="163"/>
      <c r="M206" s="160">
        <v>2</v>
      </c>
      <c r="O206" s="151"/>
    </row>
    <row r="207" spans="1:104" ht="22.5">
      <c r="A207" s="152">
        <v>84</v>
      </c>
      <c r="B207" s="153" t="s">
        <v>361</v>
      </c>
      <c r="C207" s="154" t="s">
        <v>362</v>
      </c>
      <c r="D207" s="155" t="s">
        <v>162</v>
      </c>
      <c r="E207" s="156">
        <v>2</v>
      </c>
      <c r="F207" s="156"/>
      <c r="G207" s="157">
        <f>E207*F207</f>
        <v>0</v>
      </c>
      <c r="O207" s="151">
        <v>2</v>
      </c>
      <c r="AA207" s="129">
        <v>1</v>
      </c>
      <c r="AB207" s="129">
        <v>1</v>
      </c>
      <c r="AC207" s="129">
        <v>1</v>
      </c>
      <c r="AZ207" s="129">
        <v>1</v>
      </c>
      <c r="BA207" s="129">
        <f>IF(AZ207=1,G207,0)</f>
        <v>0</v>
      </c>
      <c r="BB207" s="129">
        <f>IF(AZ207=2,G207,0)</f>
        <v>0</v>
      </c>
      <c r="BC207" s="129">
        <f>IF(AZ207=3,G207,0)</f>
        <v>0</v>
      </c>
      <c r="BD207" s="129">
        <f>IF(AZ207=4,G207,0)</f>
        <v>0</v>
      </c>
      <c r="BE207" s="129">
        <f>IF(AZ207=5,G207,0)</f>
        <v>0</v>
      </c>
      <c r="CZ207" s="129">
        <v>0.02</v>
      </c>
    </row>
    <row r="208" spans="1:104">
      <c r="A208" s="158"/>
      <c r="B208" s="159"/>
      <c r="C208" s="201" t="s">
        <v>107</v>
      </c>
      <c r="D208" s="202"/>
      <c r="E208" s="161">
        <v>2</v>
      </c>
      <c r="F208" s="162"/>
      <c r="G208" s="163"/>
      <c r="M208" s="160">
        <v>2</v>
      </c>
      <c r="O208" s="151"/>
    </row>
    <row r="209" spans="1:104" ht="22.5">
      <c r="A209" s="152">
        <v>85</v>
      </c>
      <c r="B209" s="153" t="s">
        <v>363</v>
      </c>
      <c r="C209" s="154" t="s">
        <v>364</v>
      </c>
      <c r="D209" s="155" t="s">
        <v>162</v>
      </c>
      <c r="E209" s="156">
        <v>2</v>
      </c>
      <c r="F209" s="156"/>
      <c r="G209" s="157">
        <f>E209*F209</f>
        <v>0</v>
      </c>
      <c r="O209" s="151">
        <v>2</v>
      </c>
      <c r="AA209" s="129">
        <v>1</v>
      </c>
      <c r="AB209" s="129">
        <v>1</v>
      </c>
      <c r="AC209" s="129">
        <v>1</v>
      </c>
      <c r="AZ209" s="129">
        <v>1</v>
      </c>
      <c r="BA209" s="129">
        <f>IF(AZ209=1,G209,0)</f>
        <v>0</v>
      </c>
      <c r="BB209" s="129">
        <f>IF(AZ209=2,G209,0)</f>
        <v>0</v>
      </c>
      <c r="BC209" s="129">
        <f>IF(AZ209=3,G209,0)</f>
        <v>0</v>
      </c>
      <c r="BD209" s="129">
        <f>IF(AZ209=4,G209,0)</f>
        <v>0</v>
      </c>
      <c r="BE209" s="129">
        <f>IF(AZ209=5,G209,0)</f>
        <v>0</v>
      </c>
      <c r="CZ209" s="129">
        <v>0.02</v>
      </c>
    </row>
    <row r="210" spans="1:104">
      <c r="A210" s="158"/>
      <c r="B210" s="159"/>
      <c r="C210" s="201" t="s">
        <v>107</v>
      </c>
      <c r="D210" s="202"/>
      <c r="E210" s="161">
        <v>2</v>
      </c>
      <c r="F210" s="162"/>
      <c r="G210" s="163"/>
      <c r="M210" s="160">
        <v>2</v>
      </c>
      <c r="O210" s="151"/>
    </row>
    <row r="211" spans="1:104" ht="22.5">
      <c r="A211" s="152">
        <v>86</v>
      </c>
      <c r="B211" s="153" t="s">
        <v>365</v>
      </c>
      <c r="C211" s="154" t="s">
        <v>366</v>
      </c>
      <c r="D211" s="155" t="s">
        <v>162</v>
      </c>
      <c r="E211" s="156">
        <v>1</v>
      </c>
      <c r="F211" s="156"/>
      <c r="G211" s="157">
        <f>E211*F211</f>
        <v>0</v>
      </c>
      <c r="O211" s="151">
        <v>2</v>
      </c>
      <c r="AA211" s="129">
        <v>1</v>
      </c>
      <c r="AB211" s="129">
        <v>1</v>
      </c>
      <c r="AC211" s="129">
        <v>1</v>
      </c>
      <c r="AZ211" s="129">
        <v>1</v>
      </c>
      <c r="BA211" s="129">
        <f>IF(AZ211=1,G211,0)</f>
        <v>0</v>
      </c>
      <c r="BB211" s="129">
        <f>IF(AZ211=2,G211,0)</f>
        <v>0</v>
      </c>
      <c r="BC211" s="129">
        <f>IF(AZ211=3,G211,0)</f>
        <v>0</v>
      </c>
      <c r="BD211" s="129">
        <f>IF(AZ211=4,G211,0)</f>
        <v>0</v>
      </c>
      <c r="BE211" s="129">
        <f>IF(AZ211=5,G211,0)</f>
        <v>0</v>
      </c>
      <c r="CZ211" s="129">
        <v>0.02</v>
      </c>
    </row>
    <row r="212" spans="1:104">
      <c r="A212" s="158"/>
      <c r="B212" s="159"/>
      <c r="C212" s="201" t="s">
        <v>66</v>
      </c>
      <c r="D212" s="202"/>
      <c r="E212" s="161">
        <v>1</v>
      </c>
      <c r="F212" s="162"/>
      <c r="G212" s="163"/>
      <c r="M212" s="160">
        <v>1</v>
      </c>
      <c r="O212" s="151"/>
    </row>
    <row r="213" spans="1:104" ht="22.5">
      <c r="A213" s="152">
        <v>87</v>
      </c>
      <c r="B213" s="153" t="s">
        <v>367</v>
      </c>
      <c r="C213" s="154" t="s">
        <v>368</v>
      </c>
      <c r="D213" s="155" t="s">
        <v>162</v>
      </c>
      <c r="E213" s="156">
        <v>2</v>
      </c>
      <c r="F213" s="156"/>
      <c r="G213" s="157">
        <f>E213*F213</f>
        <v>0</v>
      </c>
      <c r="O213" s="151">
        <v>2</v>
      </c>
      <c r="AA213" s="129">
        <v>1</v>
      </c>
      <c r="AB213" s="129">
        <v>1</v>
      </c>
      <c r="AC213" s="129">
        <v>1</v>
      </c>
      <c r="AZ213" s="129">
        <v>1</v>
      </c>
      <c r="BA213" s="129">
        <f>IF(AZ213=1,G213,0)</f>
        <v>0</v>
      </c>
      <c r="BB213" s="129">
        <f>IF(AZ213=2,G213,0)</f>
        <v>0</v>
      </c>
      <c r="BC213" s="129">
        <f>IF(AZ213=3,G213,0)</f>
        <v>0</v>
      </c>
      <c r="BD213" s="129">
        <f>IF(AZ213=4,G213,0)</f>
        <v>0</v>
      </c>
      <c r="BE213" s="129">
        <f>IF(AZ213=5,G213,0)</f>
        <v>0</v>
      </c>
      <c r="CZ213" s="129">
        <v>0.02</v>
      </c>
    </row>
    <row r="214" spans="1:104" ht="22.5">
      <c r="A214" s="152">
        <v>88</v>
      </c>
      <c r="B214" s="153" t="s">
        <v>369</v>
      </c>
      <c r="C214" s="154" t="s">
        <v>370</v>
      </c>
      <c r="D214" s="155" t="s">
        <v>162</v>
      </c>
      <c r="E214" s="156">
        <v>1</v>
      </c>
      <c r="F214" s="156"/>
      <c r="G214" s="157">
        <f>E214*F214</f>
        <v>0</v>
      </c>
      <c r="O214" s="151">
        <v>2</v>
      </c>
      <c r="AA214" s="129">
        <v>1</v>
      </c>
      <c r="AB214" s="129">
        <v>1</v>
      </c>
      <c r="AC214" s="129">
        <v>1</v>
      </c>
      <c r="AZ214" s="129">
        <v>1</v>
      </c>
      <c r="BA214" s="129">
        <f>IF(AZ214=1,G214,0)</f>
        <v>0</v>
      </c>
      <c r="BB214" s="129">
        <f>IF(AZ214=2,G214,0)</f>
        <v>0</v>
      </c>
      <c r="BC214" s="129">
        <f>IF(AZ214=3,G214,0)</f>
        <v>0</v>
      </c>
      <c r="BD214" s="129">
        <f>IF(AZ214=4,G214,0)</f>
        <v>0</v>
      </c>
      <c r="BE214" s="129">
        <f>IF(AZ214=5,G214,0)</f>
        <v>0</v>
      </c>
      <c r="CZ214" s="129">
        <v>0.02</v>
      </c>
    </row>
    <row r="215" spans="1:104" ht="22.5">
      <c r="A215" s="152">
        <v>89</v>
      </c>
      <c r="B215" s="153" t="s">
        <v>371</v>
      </c>
      <c r="C215" s="154" t="s">
        <v>372</v>
      </c>
      <c r="D215" s="155" t="s">
        <v>114</v>
      </c>
      <c r="E215" s="156">
        <v>3</v>
      </c>
      <c r="F215" s="156"/>
      <c r="G215" s="157">
        <f>E215*F215</f>
        <v>0</v>
      </c>
      <c r="O215" s="151">
        <v>2</v>
      </c>
      <c r="AA215" s="129">
        <v>1</v>
      </c>
      <c r="AB215" s="129">
        <v>1</v>
      </c>
      <c r="AC215" s="129">
        <v>1</v>
      </c>
      <c r="AZ215" s="129">
        <v>1</v>
      </c>
      <c r="BA215" s="129">
        <f>IF(AZ215=1,G215,0)</f>
        <v>0</v>
      </c>
      <c r="BB215" s="129">
        <f>IF(AZ215=2,G215,0)</f>
        <v>0</v>
      </c>
      <c r="BC215" s="129">
        <f>IF(AZ215=3,G215,0)</f>
        <v>0</v>
      </c>
      <c r="BD215" s="129">
        <f>IF(AZ215=4,G215,0)</f>
        <v>0</v>
      </c>
      <c r="BE215" s="129">
        <f>IF(AZ215=5,G215,0)</f>
        <v>0</v>
      </c>
      <c r="CZ215" s="129">
        <v>1.507E-2</v>
      </c>
    </row>
    <row r="216" spans="1:104">
      <c r="A216" s="158"/>
      <c r="B216" s="159"/>
      <c r="C216" s="201" t="s">
        <v>142</v>
      </c>
      <c r="D216" s="202"/>
      <c r="E216" s="161">
        <v>3</v>
      </c>
      <c r="F216" s="162"/>
      <c r="G216" s="163"/>
      <c r="M216" s="160">
        <v>3</v>
      </c>
      <c r="O216" s="151"/>
    </row>
    <row r="217" spans="1:104" ht="22.5">
      <c r="A217" s="152">
        <v>90</v>
      </c>
      <c r="B217" s="153" t="s">
        <v>373</v>
      </c>
      <c r="C217" s="154" t="s">
        <v>374</v>
      </c>
      <c r="D217" s="155" t="s">
        <v>114</v>
      </c>
      <c r="E217" s="156">
        <v>27</v>
      </c>
      <c r="F217" s="156"/>
      <c r="G217" s="157">
        <f>E217*F217</f>
        <v>0</v>
      </c>
      <c r="O217" s="151">
        <v>2</v>
      </c>
      <c r="AA217" s="129">
        <v>1</v>
      </c>
      <c r="AB217" s="129">
        <v>1</v>
      </c>
      <c r="AC217" s="129">
        <v>1</v>
      </c>
      <c r="AZ217" s="129">
        <v>1</v>
      </c>
      <c r="BA217" s="129">
        <f>IF(AZ217=1,G217,0)</f>
        <v>0</v>
      </c>
      <c r="BB217" s="129">
        <f>IF(AZ217=2,G217,0)</f>
        <v>0</v>
      </c>
      <c r="BC217" s="129">
        <f>IF(AZ217=3,G217,0)</f>
        <v>0</v>
      </c>
      <c r="BD217" s="129">
        <f>IF(AZ217=4,G217,0)</f>
        <v>0</v>
      </c>
      <c r="BE217" s="129">
        <f>IF(AZ217=5,G217,0)</f>
        <v>0</v>
      </c>
      <c r="CZ217" s="129">
        <v>1.383E-2</v>
      </c>
    </row>
    <row r="218" spans="1:104">
      <c r="A218" s="158"/>
      <c r="B218" s="159"/>
      <c r="C218" s="201" t="s">
        <v>375</v>
      </c>
      <c r="D218" s="202"/>
      <c r="E218" s="161">
        <v>27</v>
      </c>
      <c r="F218" s="162"/>
      <c r="G218" s="163"/>
      <c r="M218" s="160" t="s">
        <v>375</v>
      </c>
      <c r="O218" s="151"/>
    </row>
    <row r="219" spans="1:104" ht="22.5">
      <c r="A219" s="152">
        <v>91</v>
      </c>
      <c r="B219" s="153" t="s">
        <v>376</v>
      </c>
      <c r="C219" s="154" t="s">
        <v>377</v>
      </c>
      <c r="D219" s="155" t="s">
        <v>121</v>
      </c>
      <c r="E219" s="156">
        <v>52.5</v>
      </c>
      <c r="F219" s="156"/>
      <c r="G219" s="157">
        <f>E219*F219</f>
        <v>0</v>
      </c>
      <c r="O219" s="151">
        <v>2</v>
      </c>
      <c r="AA219" s="129">
        <v>12</v>
      </c>
      <c r="AB219" s="129">
        <v>0</v>
      </c>
      <c r="AC219" s="129">
        <v>279</v>
      </c>
      <c r="AZ219" s="129">
        <v>1</v>
      </c>
      <c r="BA219" s="129">
        <f>IF(AZ219=1,G219,0)</f>
        <v>0</v>
      </c>
      <c r="BB219" s="129">
        <f>IF(AZ219=2,G219,0)</f>
        <v>0</v>
      </c>
      <c r="BC219" s="129">
        <f>IF(AZ219=3,G219,0)</f>
        <v>0</v>
      </c>
      <c r="BD219" s="129">
        <f>IF(AZ219=4,G219,0)</f>
        <v>0</v>
      </c>
      <c r="BE219" s="129">
        <f>IF(AZ219=5,G219,0)</f>
        <v>0</v>
      </c>
      <c r="CZ219" s="129">
        <v>6.7099999999999998E-3</v>
      </c>
    </row>
    <row r="220" spans="1:104">
      <c r="A220" s="158"/>
      <c r="B220" s="159"/>
      <c r="C220" s="201" t="s">
        <v>378</v>
      </c>
      <c r="D220" s="202"/>
      <c r="E220" s="161">
        <v>52.5</v>
      </c>
      <c r="F220" s="162"/>
      <c r="G220" s="163"/>
      <c r="M220" s="160" t="s">
        <v>378</v>
      </c>
      <c r="O220" s="151"/>
    </row>
    <row r="221" spans="1:104">
      <c r="A221" s="164"/>
      <c r="B221" s="165" t="s">
        <v>69</v>
      </c>
      <c r="C221" s="166" t="str">
        <f>CONCATENATE(B136," ",C136)</f>
        <v>6 Úpravy povrchu,podlahy</v>
      </c>
      <c r="D221" s="164"/>
      <c r="E221" s="167"/>
      <c r="F221" s="167"/>
      <c r="G221" s="168">
        <f>SUM(G136:G220)</f>
        <v>0</v>
      </c>
      <c r="O221" s="151">
        <v>4</v>
      </c>
      <c r="BA221" s="169">
        <f>SUM(BA136:BA220)</f>
        <v>0</v>
      </c>
      <c r="BB221" s="169">
        <f>SUM(BB136:BB220)</f>
        <v>0</v>
      </c>
      <c r="BC221" s="169">
        <f>SUM(BC136:BC220)</f>
        <v>0</v>
      </c>
      <c r="BD221" s="169">
        <f>SUM(BD136:BD220)</f>
        <v>0</v>
      </c>
      <c r="BE221" s="169">
        <f>SUM(BE136:BE220)</f>
        <v>0</v>
      </c>
    </row>
    <row r="222" spans="1:104">
      <c r="A222" s="144" t="s">
        <v>65</v>
      </c>
      <c r="B222" s="145" t="s">
        <v>379</v>
      </c>
      <c r="C222" s="146" t="s">
        <v>380</v>
      </c>
      <c r="D222" s="147"/>
      <c r="E222" s="148"/>
      <c r="F222" s="148"/>
      <c r="G222" s="149"/>
      <c r="H222" s="150"/>
      <c r="I222" s="150"/>
      <c r="O222" s="151">
        <v>1</v>
      </c>
    </row>
    <row r="223" spans="1:104">
      <c r="A223" s="152">
        <v>92</v>
      </c>
      <c r="B223" s="153" t="s">
        <v>381</v>
      </c>
      <c r="C223" s="154" t="s">
        <v>382</v>
      </c>
      <c r="D223" s="155" t="s">
        <v>121</v>
      </c>
      <c r="E223" s="156">
        <v>724</v>
      </c>
      <c r="F223" s="156"/>
      <c r="G223" s="157">
        <f>E223*F223</f>
        <v>0</v>
      </c>
      <c r="O223" s="151">
        <v>2</v>
      </c>
      <c r="AA223" s="129">
        <v>1</v>
      </c>
      <c r="AB223" s="129">
        <v>1</v>
      </c>
      <c r="AC223" s="129">
        <v>1</v>
      </c>
      <c r="AZ223" s="129">
        <v>1</v>
      </c>
      <c r="BA223" s="129">
        <f>IF(AZ223=1,G223,0)</f>
        <v>0</v>
      </c>
      <c r="BB223" s="129">
        <f>IF(AZ223=2,G223,0)</f>
        <v>0</v>
      </c>
      <c r="BC223" s="129">
        <f>IF(AZ223=3,G223,0)</f>
        <v>0</v>
      </c>
      <c r="BD223" s="129">
        <f>IF(AZ223=4,G223,0)</f>
        <v>0</v>
      </c>
      <c r="BE223" s="129">
        <f>IF(AZ223=5,G223,0)</f>
        <v>0</v>
      </c>
      <c r="CZ223" s="129">
        <v>4.4060000000000002E-2</v>
      </c>
    </row>
    <row r="224" spans="1:104">
      <c r="A224" s="158"/>
      <c r="B224" s="159"/>
      <c r="C224" s="201" t="s">
        <v>383</v>
      </c>
      <c r="D224" s="202"/>
      <c r="E224" s="161">
        <v>218</v>
      </c>
      <c r="F224" s="162"/>
      <c r="G224" s="163"/>
      <c r="M224" s="160" t="s">
        <v>383</v>
      </c>
      <c r="O224" s="151"/>
    </row>
    <row r="225" spans="1:104">
      <c r="A225" s="158"/>
      <c r="B225" s="159"/>
      <c r="C225" s="201" t="s">
        <v>384</v>
      </c>
      <c r="D225" s="202"/>
      <c r="E225" s="161">
        <v>160</v>
      </c>
      <c r="F225" s="162"/>
      <c r="G225" s="163"/>
      <c r="M225" s="160" t="s">
        <v>384</v>
      </c>
      <c r="O225" s="151"/>
    </row>
    <row r="226" spans="1:104">
      <c r="A226" s="158"/>
      <c r="B226" s="159"/>
      <c r="C226" s="201" t="s">
        <v>385</v>
      </c>
      <c r="D226" s="202"/>
      <c r="E226" s="161">
        <v>151</v>
      </c>
      <c r="F226" s="162"/>
      <c r="G226" s="163"/>
      <c r="M226" s="160" t="s">
        <v>385</v>
      </c>
      <c r="O226" s="151"/>
    </row>
    <row r="227" spans="1:104">
      <c r="A227" s="158"/>
      <c r="B227" s="159"/>
      <c r="C227" s="201" t="s">
        <v>386</v>
      </c>
      <c r="D227" s="202"/>
      <c r="E227" s="161">
        <v>195</v>
      </c>
      <c r="F227" s="162"/>
      <c r="G227" s="163"/>
      <c r="M227" s="160" t="s">
        <v>386</v>
      </c>
      <c r="O227" s="151"/>
    </row>
    <row r="228" spans="1:104">
      <c r="A228" s="152">
        <v>93</v>
      </c>
      <c r="B228" s="153" t="s">
        <v>387</v>
      </c>
      <c r="C228" s="154" t="s">
        <v>388</v>
      </c>
      <c r="D228" s="155" t="s">
        <v>121</v>
      </c>
      <c r="E228" s="156">
        <v>724</v>
      </c>
      <c r="F228" s="156"/>
      <c r="G228" s="157">
        <f>E228*F228</f>
        <v>0</v>
      </c>
      <c r="O228" s="151">
        <v>2</v>
      </c>
      <c r="AA228" s="129">
        <v>1</v>
      </c>
      <c r="AB228" s="129">
        <v>1</v>
      </c>
      <c r="AC228" s="129">
        <v>1</v>
      </c>
      <c r="AZ228" s="129">
        <v>1</v>
      </c>
      <c r="BA228" s="129">
        <f>IF(AZ228=1,G228,0)</f>
        <v>0</v>
      </c>
      <c r="BB228" s="129">
        <f>IF(AZ228=2,G228,0)</f>
        <v>0</v>
      </c>
      <c r="BC228" s="129">
        <f>IF(AZ228=3,G228,0)</f>
        <v>0</v>
      </c>
      <c r="BD228" s="129">
        <f>IF(AZ228=4,G228,0)</f>
        <v>0</v>
      </c>
      <c r="BE228" s="129">
        <f>IF(AZ228=5,G228,0)</f>
        <v>0</v>
      </c>
      <c r="CZ228" s="129">
        <v>1.09E-3</v>
      </c>
    </row>
    <row r="229" spans="1:104">
      <c r="A229" s="152">
        <v>94</v>
      </c>
      <c r="B229" s="153" t="s">
        <v>389</v>
      </c>
      <c r="C229" s="154" t="s">
        <v>390</v>
      </c>
      <c r="D229" s="155" t="s">
        <v>121</v>
      </c>
      <c r="E229" s="156">
        <v>724</v>
      </c>
      <c r="F229" s="156"/>
      <c r="G229" s="157">
        <f>E229*F229</f>
        <v>0</v>
      </c>
      <c r="O229" s="151">
        <v>2</v>
      </c>
      <c r="AA229" s="129">
        <v>1</v>
      </c>
      <c r="AB229" s="129">
        <v>1</v>
      </c>
      <c r="AC229" s="129">
        <v>1</v>
      </c>
      <c r="AZ229" s="129">
        <v>1</v>
      </c>
      <c r="BA229" s="129">
        <f>IF(AZ229=1,G229,0)</f>
        <v>0</v>
      </c>
      <c r="BB229" s="129">
        <f>IF(AZ229=2,G229,0)</f>
        <v>0</v>
      </c>
      <c r="BC229" s="129">
        <f>IF(AZ229=3,G229,0)</f>
        <v>0</v>
      </c>
      <c r="BD229" s="129">
        <f>IF(AZ229=4,G229,0)</f>
        <v>0</v>
      </c>
      <c r="BE229" s="129">
        <f>IF(AZ229=5,G229,0)</f>
        <v>0</v>
      </c>
      <c r="CZ229" s="129">
        <v>0</v>
      </c>
    </row>
    <row r="230" spans="1:104">
      <c r="A230" s="152">
        <v>95</v>
      </c>
      <c r="B230" s="153" t="s">
        <v>391</v>
      </c>
      <c r="C230" s="154" t="s">
        <v>392</v>
      </c>
      <c r="D230" s="155" t="s">
        <v>121</v>
      </c>
      <c r="E230" s="156">
        <v>52</v>
      </c>
      <c r="F230" s="156"/>
      <c r="G230" s="157">
        <f>E230*F230</f>
        <v>0</v>
      </c>
      <c r="O230" s="151">
        <v>2</v>
      </c>
      <c r="AA230" s="129">
        <v>1</v>
      </c>
      <c r="AB230" s="129">
        <v>1</v>
      </c>
      <c r="AC230" s="129">
        <v>1</v>
      </c>
      <c r="AZ230" s="129">
        <v>1</v>
      </c>
      <c r="BA230" s="129">
        <f>IF(AZ230=1,G230,0)</f>
        <v>0</v>
      </c>
      <c r="BB230" s="129">
        <f>IF(AZ230=2,G230,0)</f>
        <v>0</v>
      </c>
      <c r="BC230" s="129">
        <f>IF(AZ230=3,G230,0)</f>
        <v>0</v>
      </c>
      <c r="BD230" s="129">
        <f>IF(AZ230=4,G230,0)</f>
        <v>0</v>
      </c>
      <c r="BE230" s="129">
        <f>IF(AZ230=5,G230,0)</f>
        <v>0</v>
      </c>
      <c r="CZ230" s="129">
        <v>1.2099999999999999E-3</v>
      </c>
    </row>
    <row r="231" spans="1:104">
      <c r="A231" s="152">
        <v>96</v>
      </c>
      <c r="B231" s="153" t="s">
        <v>393</v>
      </c>
      <c r="C231" s="154" t="s">
        <v>394</v>
      </c>
      <c r="D231" s="155" t="s">
        <v>78</v>
      </c>
      <c r="E231" s="156">
        <v>263.64999999999998</v>
      </c>
      <c r="F231" s="156"/>
      <c r="G231" s="157">
        <f>E231*F231</f>
        <v>0</v>
      </c>
      <c r="O231" s="151">
        <v>2</v>
      </c>
      <c r="AA231" s="129">
        <v>1</v>
      </c>
      <c r="AB231" s="129">
        <v>1</v>
      </c>
      <c r="AC231" s="129">
        <v>1</v>
      </c>
      <c r="AZ231" s="129">
        <v>1</v>
      </c>
      <c r="BA231" s="129">
        <f>IF(AZ231=1,G231,0)</f>
        <v>0</v>
      </c>
      <c r="BB231" s="129">
        <f>IF(AZ231=2,G231,0)</f>
        <v>0</v>
      </c>
      <c r="BC231" s="129">
        <f>IF(AZ231=3,G231,0)</f>
        <v>0</v>
      </c>
      <c r="BD231" s="129">
        <f>IF(AZ231=4,G231,0)</f>
        <v>0</v>
      </c>
      <c r="BE231" s="129">
        <f>IF(AZ231=5,G231,0)</f>
        <v>0</v>
      </c>
      <c r="CZ231" s="129">
        <v>1.3350000000000001E-2</v>
      </c>
    </row>
    <row r="232" spans="1:104">
      <c r="A232" s="158"/>
      <c r="B232" s="159"/>
      <c r="C232" s="201" t="s">
        <v>395</v>
      </c>
      <c r="D232" s="202"/>
      <c r="E232" s="161">
        <v>263.64999999999998</v>
      </c>
      <c r="F232" s="162"/>
      <c r="G232" s="163"/>
      <c r="M232" s="160" t="s">
        <v>395</v>
      </c>
      <c r="O232" s="151"/>
    </row>
    <row r="233" spans="1:104">
      <c r="A233" s="152">
        <v>97</v>
      </c>
      <c r="B233" s="153" t="s">
        <v>396</v>
      </c>
      <c r="C233" s="154" t="s">
        <v>397</v>
      </c>
      <c r="D233" s="155" t="s">
        <v>78</v>
      </c>
      <c r="E233" s="156">
        <v>263.64999999999998</v>
      </c>
      <c r="F233" s="156"/>
      <c r="G233" s="157">
        <f>E233*F233</f>
        <v>0</v>
      </c>
      <c r="O233" s="151">
        <v>2</v>
      </c>
      <c r="AA233" s="129">
        <v>1</v>
      </c>
      <c r="AB233" s="129">
        <v>1</v>
      </c>
      <c r="AC233" s="129">
        <v>1</v>
      </c>
      <c r="AZ233" s="129">
        <v>1</v>
      </c>
      <c r="BA233" s="129">
        <f>IF(AZ233=1,G233,0)</f>
        <v>0</v>
      </c>
      <c r="BB233" s="129">
        <f>IF(AZ233=2,G233,0)</f>
        <v>0</v>
      </c>
      <c r="BC233" s="129">
        <f>IF(AZ233=3,G233,0)</f>
        <v>0</v>
      </c>
      <c r="BD233" s="129">
        <f>IF(AZ233=4,G233,0)</f>
        <v>0</v>
      </c>
      <c r="BE233" s="129">
        <f>IF(AZ233=5,G233,0)</f>
        <v>0</v>
      </c>
      <c r="CZ233" s="129">
        <v>0</v>
      </c>
    </row>
    <row r="234" spans="1:104">
      <c r="A234" s="152">
        <v>98</v>
      </c>
      <c r="B234" s="153" t="s">
        <v>398</v>
      </c>
      <c r="C234" s="154" t="s">
        <v>399</v>
      </c>
      <c r="D234" s="155" t="s">
        <v>121</v>
      </c>
      <c r="E234" s="156">
        <v>724</v>
      </c>
      <c r="F234" s="156"/>
      <c r="G234" s="157">
        <f>E234*F234</f>
        <v>0</v>
      </c>
      <c r="O234" s="151">
        <v>2</v>
      </c>
      <c r="AA234" s="129">
        <v>1</v>
      </c>
      <c r="AB234" s="129">
        <v>1</v>
      </c>
      <c r="AC234" s="129">
        <v>1</v>
      </c>
      <c r="AZ234" s="129">
        <v>1</v>
      </c>
      <c r="BA234" s="129">
        <f>IF(AZ234=1,G234,0)</f>
        <v>0</v>
      </c>
      <c r="BB234" s="129">
        <f>IF(AZ234=2,G234,0)</f>
        <v>0</v>
      </c>
      <c r="BC234" s="129">
        <f>IF(AZ234=3,G234,0)</f>
        <v>0</v>
      </c>
      <c r="BD234" s="129">
        <f>IF(AZ234=4,G234,0)</f>
        <v>0</v>
      </c>
      <c r="BE234" s="129">
        <f>IF(AZ234=5,G234,0)</f>
        <v>0</v>
      </c>
      <c r="CZ234" s="129">
        <v>6.9999999999999994E-5</v>
      </c>
    </row>
    <row r="235" spans="1:104">
      <c r="A235" s="164"/>
      <c r="B235" s="165" t="s">
        <v>69</v>
      </c>
      <c r="C235" s="166" t="str">
        <f>CONCATENATE(B222," ",C222)</f>
        <v>94 Lešení a stavební výtahy</v>
      </c>
      <c r="D235" s="164"/>
      <c r="E235" s="167"/>
      <c r="F235" s="167"/>
      <c r="G235" s="168">
        <f>SUM(G222:G234)</f>
        <v>0</v>
      </c>
      <c r="O235" s="151">
        <v>4</v>
      </c>
      <c r="BA235" s="169">
        <f>SUM(BA222:BA234)</f>
        <v>0</v>
      </c>
      <c r="BB235" s="169">
        <f>SUM(BB222:BB234)</f>
        <v>0</v>
      </c>
      <c r="BC235" s="169">
        <f>SUM(BC222:BC234)</f>
        <v>0</v>
      </c>
      <c r="BD235" s="169">
        <f>SUM(BD222:BD234)</f>
        <v>0</v>
      </c>
      <c r="BE235" s="169">
        <f>SUM(BE222:BE234)</f>
        <v>0</v>
      </c>
    </row>
    <row r="236" spans="1:104">
      <c r="A236" s="144" t="s">
        <v>65</v>
      </c>
      <c r="B236" s="145" t="s">
        <v>400</v>
      </c>
      <c r="C236" s="146" t="s">
        <v>401</v>
      </c>
      <c r="D236" s="147"/>
      <c r="E236" s="148"/>
      <c r="F236" s="148"/>
      <c r="G236" s="149"/>
      <c r="H236" s="150"/>
      <c r="I236" s="150"/>
      <c r="O236" s="151">
        <v>1</v>
      </c>
    </row>
    <row r="237" spans="1:104">
      <c r="A237" s="152">
        <v>99</v>
      </c>
      <c r="B237" s="153" t="s">
        <v>402</v>
      </c>
      <c r="C237" s="154" t="s">
        <v>403</v>
      </c>
      <c r="D237" s="155" t="s">
        <v>121</v>
      </c>
      <c r="E237" s="156">
        <v>462.02</v>
      </c>
      <c r="F237" s="156"/>
      <c r="G237" s="157">
        <f>E237*F237</f>
        <v>0</v>
      </c>
      <c r="O237" s="151">
        <v>2</v>
      </c>
      <c r="AA237" s="129">
        <v>1</v>
      </c>
      <c r="AB237" s="129">
        <v>1</v>
      </c>
      <c r="AC237" s="129">
        <v>1</v>
      </c>
      <c r="AZ237" s="129">
        <v>1</v>
      </c>
      <c r="BA237" s="129">
        <f>IF(AZ237=1,G237,0)</f>
        <v>0</v>
      </c>
      <c r="BB237" s="129">
        <f>IF(AZ237=2,G237,0)</f>
        <v>0</v>
      </c>
      <c r="BC237" s="129">
        <f>IF(AZ237=3,G237,0)</f>
        <v>0</v>
      </c>
      <c r="BD237" s="129">
        <f>IF(AZ237=4,G237,0)</f>
        <v>0</v>
      </c>
      <c r="BE237" s="129">
        <f>IF(AZ237=5,G237,0)</f>
        <v>0</v>
      </c>
      <c r="CZ237" s="129">
        <v>4.0000000000000003E-5</v>
      </c>
    </row>
    <row r="238" spans="1:104" ht="22.5">
      <c r="A238" s="158"/>
      <c r="B238" s="159"/>
      <c r="C238" s="201" t="s">
        <v>404</v>
      </c>
      <c r="D238" s="202"/>
      <c r="E238" s="161">
        <v>394.07</v>
      </c>
      <c r="F238" s="162"/>
      <c r="G238" s="163"/>
      <c r="M238" s="160" t="s">
        <v>404</v>
      </c>
      <c r="O238" s="151"/>
    </row>
    <row r="239" spans="1:104" ht="22.5">
      <c r="A239" s="158"/>
      <c r="B239" s="159"/>
      <c r="C239" s="201" t="s">
        <v>405</v>
      </c>
      <c r="D239" s="202"/>
      <c r="E239" s="161">
        <v>67.95</v>
      </c>
      <c r="F239" s="162"/>
      <c r="G239" s="163"/>
      <c r="M239" s="160" t="s">
        <v>405</v>
      </c>
      <c r="O239" s="151"/>
    </row>
    <row r="240" spans="1:104">
      <c r="A240" s="152">
        <v>100</v>
      </c>
      <c r="B240" s="153" t="s">
        <v>406</v>
      </c>
      <c r="C240" s="154" t="s">
        <v>407</v>
      </c>
      <c r="D240" s="155" t="s">
        <v>162</v>
      </c>
      <c r="E240" s="156">
        <v>8</v>
      </c>
      <c r="F240" s="156"/>
      <c r="G240" s="157">
        <f>E240*F240</f>
        <v>0</v>
      </c>
      <c r="O240" s="151">
        <v>2</v>
      </c>
      <c r="AA240" s="129">
        <v>1</v>
      </c>
      <c r="AB240" s="129">
        <v>1</v>
      </c>
      <c r="AC240" s="129">
        <v>1</v>
      </c>
      <c r="AZ240" s="129">
        <v>1</v>
      </c>
      <c r="BA240" s="129">
        <f>IF(AZ240=1,G240,0)</f>
        <v>0</v>
      </c>
      <c r="BB240" s="129">
        <f>IF(AZ240=2,G240,0)</f>
        <v>0</v>
      </c>
      <c r="BC240" s="129">
        <f>IF(AZ240=3,G240,0)</f>
        <v>0</v>
      </c>
      <c r="BD240" s="129">
        <f>IF(AZ240=4,G240,0)</f>
        <v>0</v>
      </c>
      <c r="BE240" s="129">
        <f>IF(AZ240=5,G240,0)</f>
        <v>0</v>
      </c>
      <c r="CZ240" s="129">
        <v>2.3400000000000001E-2</v>
      </c>
    </row>
    <row r="241" spans="1:104">
      <c r="A241" s="152">
        <v>101</v>
      </c>
      <c r="B241" s="153" t="s">
        <v>408</v>
      </c>
      <c r="C241" s="154" t="s">
        <v>409</v>
      </c>
      <c r="D241" s="155" t="s">
        <v>162</v>
      </c>
      <c r="E241" s="156">
        <v>15</v>
      </c>
      <c r="F241" s="156"/>
      <c r="G241" s="157">
        <f>E241*F241</f>
        <v>0</v>
      </c>
      <c r="O241" s="151">
        <v>2</v>
      </c>
      <c r="AA241" s="129">
        <v>1</v>
      </c>
      <c r="AB241" s="129">
        <v>1</v>
      </c>
      <c r="AC241" s="129">
        <v>1</v>
      </c>
      <c r="AZ241" s="129">
        <v>1</v>
      </c>
      <c r="BA241" s="129">
        <f>IF(AZ241=1,G241,0)</f>
        <v>0</v>
      </c>
      <c r="BB241" s="129">
        <f>IF(AZ241=2,G241,0)</f>
        <v>0</v>
      </c>
      <c r="BC241" s="129">
        <f>IF(AZ241=3,G241,0)</f>
        <v>0</v>
      </c>
      <c r="BD241" s="129">
        <f>IF(AZ241=4,G241,0)</f>
        <v>0</v>
      </c>
      <c r="BE241" s="129">
        <f>IF(AZ241=5,G241,0)</f>
        <v>0</v>
      </c>
      <c r="CZ241" s="129">
        <v>8.0000000000000007E-5</v>
      </c>
    </row>
    <row r="242" spans="1:104">
      <c r="A242" s="152">
        <v>102</v>
      </c>
      <c r="B242" s="153" t="s">
        <v>410</v>
      </c>
      <c r="C242" s="154" t="s">
        <v>411</v>
      </c>
      <c r="D242" s="155" t="s">
        <v>68</v>
      </c>
      <c r="E242" s="156">
        <v>3</v>
      </c>
      <c r="F242" s="156"/>
      <c r="G242" s="157">
        <f>E242*F242</f>
        <v>0</v>
      </c>
      <c r="O242" s="151">
        <v>2</v>
      </c>
      <c r="AA242" s="129">
        <v>12</v>
      </c>
      <c r="AB242" s="129">
        <v>0</v>
      </c>
      <c r="AC242" s="129">
        <v>4</v>
      </c>
      <c r="AZ242" s="129">
        <v>1</v>
      </c>
      <c r="BA242" s="129">
        <f>IF(AZ242=1,G242,0)</f>
        <v>0</v>
      </c>
      <c r="BB242" s="129">
        <f>IF(AZ242=2,G242,0)</f>
        <v>0</v>
      </c>
      <c r="BC242" s="129">
        <f>IF(AZ242=3,G242,0)</f>
        <v>0</v>
      </c>
      <c r="BD242" s="129">
        <f>IF(AZ242=4,G242,0)</f>
        <v>0</v>
      </c>
      <c r="BE242" s="129">
        <f>IF(AZ242=5,G242,0)</f>
        <v>0</v>
      </c>
      <c r="CZ242" s="129">
        <v>0</v>
      </c>
    </row>
    <row r="243" spans="1:104">
      <c r="A243" s="158"/>
      <c r="B243" s="159"/>
      <c r="C243" s="201" t="s">
        <v>142</v>
      </c>
      <c r="D243" s="202"/>
      <c r="E243" s="161">
        <v>3</v>
      </c>
      <c r="F243" s="162"/>
      <c r="G243" s="163"/>
      <c r="M243" s="160">
        <v>3</v>
      </c>
      <c r="O243" s="151"/>
    </row>
    <row r="244" spans="1:104">
      <c r="A244" s="164"/>
      <c r="B244" s="165" t="s">
        <v>69</v>
      </c>
      <c r="C244" s="166" t="str">
        <f>CONCATENATE(B236," ",C236)</f>
        <v>95 Dokončovací konstrukce na pozemních stavbách</v>
      </c>
      <c r="D244" s="164"/>
      <c r="E244" s="167"/>
      <c r="F244" s="167"/>
      <c r="G244" s="168">
        <f>SUM(G236:G243)</f>
        <v>0</v>
      </c>
      <c r="O244" s="151">
        <v>4</v>
      </c>
      <c r="BA244" s="169">
        <f>SUM(BA236:BA243)</f>
        <v>0</v>
      </c>
      <c r="BB244" s="169">
        <f>SUM(BB236:BB243)</f>
        <v>0</v>
      </c>
      <c r="BC244" s="169">
        <f>SUM(BC236:BC243)</f>
        <v>0</v>
      </c>
      <c r="BD244" s="169">
        <f>SUM(BD236:BD243)</f>
        <v>0</v>
      </c>
      <c r="BE244" s="169">
        <f>SUM(BE236:BE243)</f>
        <v>0</v>
      </c>
    </row>
    <row r="245" spans="1:104">
      <c r="A245" s="144" t="s">
        <v>65</v>
      </c>
      <c r="B245" s="145" t="s">
        <v>412</v>
      </c>
      <c r="C245" s="146" t="s">
        <v>413</v>
      </c>
      <c r="D245" s="147"/>
      <c r="E245" s="148"/>
      <c r="F245" s="148"/>
      <c r="G245" s="149"/>
      <c r="H245" s="150"/>
      <c r="I245" s="150"/>
      <c r="O245" s="151">
        <v>1</v>
      </c>
    </row>
    <row r="246" spans="1:104">
      <c r="A246" s="152">
        <v>103</v>
      </c>
      <c r="B246" s="153" t="s">
        <v>414</v>
      </c>
      <c r="C246" s="154" t="s">
        <v>415</v>
      </c>
      <c r="D246" s="155" t="s">
        <v>78</v>
      </c>
      <c r="E246" s="156">
        <v>14.67</v>
      </c>
      <c r="F246" s="156"/>
      <c r="G246" s="157">
        <f>E246*F246</f>
        <v>0</v>
      </c>
      <c r="O246" s="151">
        <v>2</v>
      </c>
      <c r="AA246" s="129">
        <v>1</v>
      </c>
      <c r="AB246" s="129">
        <v>1</v>
      </c>
      <c r="AC246" s="129">
        <v>1</v>
      </c>
      <c r="AZ246" s="129">
        <v>1</v>
      </c>
      <c r="BA246" s="129">
        <f>IF(AZ246=1,G246,0)</f>
        <v>0</v>
      </c>
      <c r="BB246" s="129">
        <f>IF(AZ246=2,G246,0)</f>
        <v>0</v>
      </c>
      <c r="BC246" s="129">
        <f>IF(AZ246=3,G246,0)</f>
        <v>0</v>
      </c>
      <c r="BD246" s="129">
        <f>IF(AZ246=4,G246,0)</f>
        <v>0</v>
      </c>
      <c r="BE246" s="129">
        <f>IF(AZ246=5,G246,0)</f>
        <v>0</v>
      </c>
      <c r="CZ246" s="129">
        <v>1E-3</v>
      </c>
    </row>
    <row r="247" spans="1:104">
      <c r="A247" s="158"/>
      <c r="B247" s="159"/>
      <c r="C247" s="201" t="s">
        <v>416</v>
      </c>
      <c r="D247" s="202"/>
      <c r="E247" s="161">
        <v>14.67</v>
      </c>
      <c r="F247" s="162"/>
      <c r="G247" s="163"/>
      <c r="M247" s="160" t="s">
        <v>416</v>
      </c>
      <c r="O247" s="151"/>
    </row>
    <row r="248" spans="1:104">
      <c r="A248" s="152">
        <v>104</v>
      </c>
      <c r="B248" s="153" t="s">
        <v>417</v>
      </c>
      <c r="C248" s="154" t="s">
        <v>418</v>
      </c>
      <c r="D248" s="155" t="s">
        <v>78</v>
      </c>
      <c r="E248" s="156">
        <v>8.3819999999999997</v>
      </c>
      <c r="F248" s="156"/>
      <c r="G248" s="157">
        <f>E248*F248</f>
        <v>0</v>
      </c>
      <c r="O248" s="151">
        <v>2</v>
      </c>
      <c r="AA248" s="129">
        <v>1</v>
      </c>
      <c r="AB248" s="129">
        <v>1</v>
      </c>
      <c r="AC248" s="129">
        <v>1</v>
      </c>
      <c r="AZ248" s="129">
        <v>1</v>
      </c>
      <c r="BA248" s="129">
        <f>IF(AZ248=1,G248,0)</f>
        <v>0</v>
      </c>
      <c r="BB248" s="129">
        <f>IF(AZ248=2,G248,0)</f>
        <v>0</v>
      </c>
      <c r="BC248" s="129">
        <f>IF(AZ248=3,G248,0)</f>
        <v>0</v>
      </c>
      <c r="BD248" s="129">
        <f>IF(AZ248=4,G248,0)</f>
        <v>0</v>
      </c>
      <c r="BE248" s="129">
        <f>IF(AZ248=5,G248,0)</f>
        <v>0</v>
      </c>
      <c r="CZ248" s="129">
        <v>0</v>
      </c>
    </row>
    <row r="249" spans="1:104">
      <c r="A249" s="158"/>
      <c r="B249" s="159"/>
      <c r="C249" s="201" t="s">
        <v>419</v>
      </c>
      <c r="D249" s="202"/>
      <c r="E249" s="161">
        <v>7.5</v>
      </c>
      <c r="F249" s="162"/>
      <c r="G249" s="163"/>
      <c r="M249" s="160" t="s">
        <v>419</v>
      </c>
      <c r="O249" s="151"/>
    </row>
    <row r="250" spans="1:104">
      <c r="A250" s="158"/>
      <c r="B250" s="159"/>
      <c r="C250" s="201" t="s">
        <v>420</v>
      </c>
      <c r="D250" s="202"/>
      <c r="E250" s="161">
        <v>0.88200000000000001</v>
      </c>
      <c r="F250" s="162"/>
      <c r="G250" s="163"/>
      <c r="M250" s="160" t="s">
        <v>420</v>
      </c>
      <c r="O250" s="151"/>
    </row>
    <row r="251" spans="1:104">
      <c r="A251" s="152">
        <v>105</v>
      </c>
      <c r="B251" s="153" t="s">
        <v>421</v>
      </c>
      <c r="C251" s="154" t="s">
        <v>422</v>
      </c>
      <c r="D251" s="155" t="s">
        <v>121</v>
      </c>
      <c r="E251" s="156">
        <v>36.69</v>
      </c>
      <c r="F251" s="156"/>
      <c r="G251" s="157">
        <f>E251*F251</f>
        <v>0</v>
      </c>
      <c r="O251" s="151">
        <v>2</v>
      </c>
      <c r="AA251" s="129">
        <v>1</v>
      </c>
      <c r="AB251" s="129">
        <v>1</v>
      </c>
      <c r="AC251" s="129">
        <v>1</v>
      </c>
      <c r="AZ251" s="129">
        <v>1</v>
      </c>
      <c r="BA251" s="129">
        <f>IF(AZ251=1,G251,0)</f>
        <v>0</v>
      </c>
      <c r="BB251" s="129">
        <f>IF(AZ251=2,G251,0)</f>
        <v>0</v>
      </c>
      <c r="BC251" s="129">
        <f>IF(AZ251=3,G251,0)</f>
        <v>0</v>
      </c>
      <c r="BD251" s="129">
        <f>IF(AZ251=4,G251,0)</f>
        <v>0</v>
      </c>
      <c r="BE251" s="129">
        <f>IF(AZ251=5,G251,0)</f>
        <v>0</v>
      </c>
      <c r="CZ251" s="129">
        <v>6.7000000000000002E-4</v>
      </c>
    </row>
    <row r="252" spans="1:104">
      <c r="A252" s="158"/>
      <c r="B252" s="159"/>
      <c r="C252" s="201" t="s">
        <v>423</v>
      </c>
      <c r="D252" s="202"/>
      <c r="E252" s="161">
        <v>29.4</v>
      </c>
      <c r="F252" s="162"/>
      <c r="G252" s="163"/>
      <c r="M252" s="160" t="s">
        <v>423</v>
      </c>
      <c r="O252" s="151"/>
    </row>
    <row r="253" spans="1:104">
      <c r="A253" s="158"/>
      <c r="B253" s="159"/>
      <c r="C253" s="201" t="s">
        <v>424</v>
      </c>
      <c r="D253" s="202"/>
      <c r="E253" s="161">
        <v>7.29</v>
      </c>
      <c r="F253" s="162"/>
      <c r="G253" s="163"/>
      <c r="M253" s="160" t="s">
        <v>424</v>
      </c>
      <c r="O253" s="151"/>
    </row>
    <row r="254" spans="1:104">
      <c r="A254" s="152">
        <v>106</v>
      </c>
      <c r="B254" s="153" t="s">
        <v>425</v>
      </c>
      <c r="C254" s="154" t="s">
        <v>426</v>
      </c>
      <c r="D254" s="155" t="s">
        <v>78</v>
      </c>
      <c r="E254" s="156">
        <v>3.915</v>
      </c>
      <c r="F254" s="156"/>
      <c r="G254" s="157">
        <f>E254*F254</f>
        <v>0</v>
      </c>
      <c r="O254" s="151">
        <v>2</v>
      </c>
      <c r="AA254" s="129">
        <v>1</v>
      </c>
      <c r="AB254" s="129">
        <v>1</v>
      </c>
      <c r="AC254" s="129">
        <v>1</v>
      </c>
      <c r="AZ254" s="129">
        <v>1</v>
      </c>
      <c r="BA254" s="129">
        <f>IF(AZ254=1,G254,0)</f>
        <v>0</v>
      </c>
      <c r="BB254" s="129">
        <f>IF(AZ254=2,G254,0)</f>
        <v>0</v>
      </c>
      <c r="BC254" s="129">
        <f>IF(AZ254=3,G254,0)</f>
        <v>0</v>
      </c>
      <c r="BD254" s="129">
        <f>IF(AZ254=4,G254,0)</f>
        <v>0</v>
      </c>
      <c r="BE254" s="129">
        <f>IF(AZ254=5,G254,0)</f>
        <v>0</v>
      </c>
      <c r="CZ254" s="129">
        <v>1.2800000000000001E-3</v>
      </c>
    </row>
    <row r="255" spans="1:104">
      <c r="A255" s="158"/>
      <c r="B255" s="159"/>
      <c r="C255" s="201" t="s">
        <v>427</v>
      </c>
      <c r="D255" s="202"/>
      <c r="E255" s="161">
        <v>3.24</v>
      </c>
      <c r="F255" s="162"/>
      <c r="G255" s="163"/>
      <c r="M255" s="160" t="s">
        <v>427</v>
      </c>
      <c r="O255" s="151"/>
    </row>
    <row r="256" spans="1:104">
      <c r="A256" s="158"/>
      <c r="B256" s="159"/>
      <c r="C256" s="201" t="s">
        <v>428</v>
      </c>
      <c r="D256" s="202"/>
      <c r="E256" s="161">
        <v>0.67500000000000004</v>
      </c>
      <c r="F256" s="162"/>
      <c r="G256" s="163"/>
      <c r="M256" s="160" t="s">
        <v>428</v>
      </c>
      <c r="O256" s="151"/>
    </row>
    <row r="257" spans="1:104" ht="22.5">
      <c r="A257" s="152">
        <v>107</v>
      </c>
      <c r="B257" s="153" t="s">
        <v>429</v>
      </c>
      <c r="C257" s="154" t="s">
        <v>430</v>
      </c>
      <c r="D257" s="155" t="s">
        <v>78</v>
      </c>
      <c r="E257" s="156">
        <v>3.7850000000000001</v>
      </c>
      <c r="F257" s="156"/>
      <c r="G257" s="157">
        <f>E257*F257</f>
        <v>0</v>
      </c>
      <c r="O257" s="151">
        <v>2</v>
      </c>
      <c r="AA257" s="129">
        <v>1</v>
      </c>
      <c r="AB257" s="129">
        <v>1</v>
      </c>
      <c r="AC257" s="129">
        <v>1</v>
      </c>
      <c r="AZ257" s="129">
        <v>1</v>
      </c>
      <c r="BA257" s="129">
        <f>IF(AZ257=1,G257,0)</f>
        <v>0</v>
      </c>
      <c r="BB257" s="129">
        <f>IF(AZ257=2,G257,0)</f>
        <v>0</v>
      </c>
      <c r="BC257" s="129">
        <f>IF(AZ257=3,G257,0)</f>
        <v>0</v>
      </c>
      <c r="BD257" s="129">
        <f>IF(AZ257=4,G257,0)</f>
        <v>0</v>
      </c>
      <c r="BE257" s="129">
        <f>IF(AZ257=5,G257,0)</f>
        <v>0</v>
      </c>
      <c r="CZ257" s="129">
        <v>0</v>
      </c>
    </row>
    <row r="258" spans="1:104">
      <c r="A258" s="158"/>
      <c r="B258" s="159"/>
      <c r="C258" s="201" t="s">
        <v>431</v>
      </c>
      <c r="D258" s="202"/>
      <c r="E258" s="161">
        <v>2.585</v>
      </c>
      <c r="F258" s="162"/>
      <c r="G258" s="163"/>
      <c r="M258" s="160" t="s">
        <v>431</v>
      </c>
      <c r="O258" s="151"/>
    </row>
    <row r="259" spans="1:104">
      <c r="A259" s="158"/>
      <c r="B259" s="159"/>
      <c r="C259" s="201" t="s">
        <v>432</v>
      </c>
      <c r="D259" s="202"/>
      <c r="E259" s="161">
        <v>1.2</v>
      </c>
      <c r="F259" s="162"/>
      <c r="G259" s="163"/>
      <c r="M259" s="160" t="s">
        <v>432</v>
      </c>
      <c r="O259" s="151"/>
    </row>
    <row r="260" spans="1:104" ht="22.5">
      <c r="A260" s="152">
        <v>108</v>
      </c>
      <c r="B260" s="153" t="s">
        <v>433</v>
      </c>
      <c r="C260" s="154" t="s">
        <v>434</v>
      </c>
      <c r="D260" s="155" t="s">
        <v>121</v>
      </c>
      <c r="E260" s="156">
        <v>268.48</v>
      </c>
      <c r="F260" s="156"/>
      <c r="G260" s="157">
        <f>E260*F260</f>
        <v>0</v>
      </c>
      <c r="O260" s="151">
        <v>2</v>
      </c>
      <c r="AA260" s="129">
        <v>1</v>
      </c>
      <c r="AB260" s="129">
        <v>1</v>
      </c>
      <c r="AC260" s="129">
        <v>1</v>
      </c>
      <c r="AZ260" s="129">
        <v>1</v>
      </c>
      <c r="BA260" s="129">
        <f>IF(AZ260=1,G260,0)</f>
        <v>0</v>
      </c>
      <c r="BB260" s="129">
        <f>IF(AZ260=2,G260,0)</f>
        <v>0</v>
      </c>
      <c r="BC260" s="129">
        <f>IF(AZ260=3,G260,0)</f>
        <v>0</v>
      </c>
      <c r="BD260" s="129">
        <f>IF(AZ260=4,G260,0)</f>
        <v>0</v>
      </c>
      <c r="BE260" s="129">
        <f>IF(AZ260=5,G260,0)</f>
        <v>0</v>
      </c>
      <c r="CZ260" s="129">
        <v>0</v>
      </c>
    </row>
    <row r="261" spans="1:104">
      <c r="A261" s="158"/>
      <c r="B261" s="159"/>
      <c r="C261" s="201" t="s">
        <v>435</v>
      </c>
      <c r="D261" s="202"/>
      <c r="E261" s="161">
        <v>268.48</v>
      </c>
      <c r="F261" s="162"/>
      <c r="G261" s="163"/>
      <c r="M261" s="160" t="s">
        <v>435</v>
      </c>
      <c r="O261" s="151"/>
    </row>
    <row r="262" spans="1:104" ht="22.5">
      <c r="A262" s="152">
        <v>109</v>
      </c>
      <c r="B262" s="153" t="s">
        <v>436</v>
      </c>
      <c r="C262" s="154" t="s">
        <v>437</v>
      </c>
      <c r="D262" s="155" t="s">
        <v>121</v>
      </c>
      <c r="E262" s="156">
        <v>45.3</v>
      </c>
      <c r="F262" s="156"/>
      <c r="G262" s="157">
        <f>E262*F262</f>
        <v>0</v>
      </c>
      <c r="O262" s="151">
        <v>2</v>
      </c>
      <c r="AA262" s="129">
        <v>1</v>
      </c>
      <c r="AB262" s="129">
        <v>1</v>
      </c>
      <c r="AC262" s="129">
        <v>1</v>
      </c>
      <c r="AZ262" s="129">
        <v>1</v>
      </c>
      <c r="BA262" s="129">
        <f>IF(AZ262=1,G262,0)</f>
        <v>0</v>
      </c>
      <c r="BB262" s="129">
        <f>IF(AZ262=2,G262,0)</f>
        <v>0</v>
      </c>
      <c r="BC262" s="129">
        <f>IF(AZ262=3,G262,0)</f>
        <v>0</v>
      </c>
      <c r="BD262" s="129">
        <f>IF(AZ262=4,G262,0)</f>
        <v>0</v>
      </c>
      <c r="BE262" s="129">
        <f>IF(AZ262=5,G262,0)</f>
        <v>0</v>
      </c>
      <c r="CZ262" s="129">
        <v>0</v>
      </c>
    </row>
    <row r="263" spans="1:104">
      <c r="A263" s="158"/>
      <c r="B263" s="159"/>
      <c r="C263" s="201" t="s">
        <v>438</v>
      </c>
      <c r="D263" s="202"/>
      <c r="E263" s="161">
        <v>45.3</v>
      </c>
      <c r="F263" s="162"/>
      <c r="G263" s="163"/>
      <c r="M263" s="160" t="s">
        <v>438</v>
      </c>
      <c r="O263" s="151"/>
    </row>
    <row r="264" spans="1:104">
      <c r="A264" s="152">
        <v>110</v>
      </c>
      <c r="B264" s="153" t="s">
        <v>439</v>
      </c>
      <c r="C264" s="154" t="s">
        <v>440</v>
      </c>
      <c r="D264" s="155" t="s">
        <v>121</v>
      </c>
      <c r="E264" s="156">
        <v>2.64</v>
      </c>
      <c r="F264" s="156"/>
      <c r="G264" s="157">
        <f>E264*F264</f>
        <v>0</v>
      </c>
      <c r="O264" s="151">
        <v>2</v>
      </c>
      <c r="AA264" s="129">
        <v>1</v>
      </c>
      <c r="AB264" s="129">
        <v>1</v>
      </c>
      <c r="AC264" s="129">
        <v>1</v>
      </c>
      <c r="AZ264" s="129">
        <v>1</v>
      </c>
      <c r="BA264" s="129">
        <f>IF(AZ264=1,G264,0)</f>
        <v>0</v>
      </c>
      <c r="BB264" s="129">
        <f>IF(AZ264=2,G264,0)</f>
        <v>0</v>
      </c>
      <c r="BC264" s="129">
        <f>IF(AZ264=3,G264,0)</f>
        <v>0</v>
      </c>
      <c r="BD264" s="129">
        <f>IF(AZ264=4,G264,0)</f>
        <v>0</v>
      </c>
      <c r="BE264" s="129">
        <f>IF(AZ264=5,G264,0)</f>
        <v>0</v>
      </c>
      <c r="CZ264" s="129">
        <v>0</v>
      </c>
    </row>
    <row r="265" spans="1:104">
      <c r="A265" s="158"/>
      <c r="B265" s="159"/>
      <c r="C265" s="201" t="s">
        <v>441</v>
      </c>
      <c r="D265" s="202"/>
      <c r="E265" s="161">
        <v>2.64</v>
      </c>
      <c r="F265" s="162"/>
      <c r="G265" s="163"/>
      <c r="M265" s="160" t="s">
        <v>441</v>
      </c>
      <c r="O265" s="151"/>
    </row>
    <row r="266" spans="1:104">
      <c r="A266" s="152">
        <v>111</v>
      </c>
      <c r="B266" s="153" t="s">
        <v>442</v>
      </c>
      <c r="C266" s="154" t="s">
        <v>443</v>
      </c>
      <c r="D266" s="155" t="s">
        <v>162</v>
      </c>
      <c r="E266" s="156">
        <v>22</v>
      </c>
      <c r="F266" s="156"/>
      <c r="G266" s="157">
        <f>E266*F266</f>
        <v>0</v>
      </c>
      <c r="O266" s="151">
        <v>2</v>
      </c>
      <c r="AA266" s="129">
        <v>1</v>
      </c>
      <c r="AB266" s="129">
        <v>1</v>
      </c>
      <c r="AC266" s="129">
        <v>1</v>
      </c>
      <c r="AZ266" s="129">
        <v>1</v>
      </c>
      <c r="BA266" s="129">
        <f>IF(AZ266=1,G266,0)</f>
        <v>0</v>
      </c>
      <c r="BB266" s="129">
        <f>IF(AZ266=2,G266,0)</f>
        <v>0</v>
      </c>
      <c r="BC266" s="129">
        <f>IF(AZ266=3,G266,0)</f>
        <v>0</v>
      </c>
      <c r="BD266" s="129">
        <f>IF(AZ266=4,G266,0)</f>
        <v>0</v>
      </c>
      <c r="BE266" s="129">
        <f>IF(AZ266=5,G266,0)</f>
        <v>0</v>
      </c>
      <c r="CZ266" s="129">
        <v>0</v>
      </c>
    </row>
    <row r="267" spans="1:104">
      <c r="A267" s="152">
        <v>112</v>
      </c>
      <c r="B267" s="153" t="s">
        <v>444</v>
      </c>
      <c r="C267" s="154" t="s">
        <v>445</v>
      </c>
      <c r="D267" s="155" t="s">
        <v>121</v>
      </c>
      <c r="E267" s="156">
        <v>22.77</v>
      </c>
      <c r="F267" s="156"/>
      <c r="G267" s="157">
        <f>E267*F267</f>
        <v>0</v>
      </c>
      <c r="O267" s="151">
        <v>2</v>
      </c>
      <c r="AA267" s="129">
        <v>1</v>
      </c>
      <c r="AB267" s="129">
        <v>1</v>
      </c>
      <c r="AC267" s="129">
        <v>1</v>
      </c>
      <c r="AZ267" s="129">
        <v>1</v>
      </c>
      <c r="BA267" s="129">
        <f>IF(AZ267=1,G267,0)</f>
        <v>0</v>
      </c>
      <c r="BB267" s="129">
        <f>IF(AZ267=2,G267,0)</f>
        <v>0</v>
      </c>
      <c r="BC267" s="129">
        <f>IF(AZ267=3,G267,0)</f>
        <v>0</v>
      </c>
      <c r="BD267" s="129">
        <f>IF(AZ267=4,G267,0)</f>
        <v>0</v>
      </c>
      <c r="BE267" s="129">
        <f>IF(AZ267=5,G267,0)</f>
        <v>0</v>
      </c>
      <c r="CZ267" s="129">
        <v>2.1900000000000001E-3</v>
      </c>
    </row>
    <row r="268" spans="1:104">
      <c r="A268" s="158"/>
      <c r="B268" s="159"/>
      <c r="C268" s="201" t="s">
        <v>446</v>
      </c>
      <c r="D268" s="202"/>
      <c r="E268" s="161">
        <v>22.77</v>
      </c>
      <c r="F268" s="162"/>
      <c r="G268" s="163"/>
      <c r="M268" s="160" t="s">
        <v>446</v>
      </c>
      <c r="O268" s="151"/>
    </row>
    <row r="269" spans="1:104">
      <c r="A269" s="152">
        <v>113</v>
      </c>
      <c r="B269" s="153" t="s">
        <v>447</v>
      </c>
      <c r="C269" s="154" t="s">
        <v>448</v>
      </c>
      <c r="D269" s="155" t="s">
        <v>121</v>
      </c>
      <c r="E269" s="156">
        <v>65.55</v>
      </c>
      <c r="F269" s="156"/>
      <c r="G269" s="157">
        <f>E269*F269</f>
        <v>0</v>
      </c>
      <c r="O269" s="151">
        <v>2</v>
      </c>
      <c r="AA269" s="129">
        <v>1</v>
      </c>
      <c r="AB269" s="129">
        <v>1</v>
      </c>
      <c r="AC269" s="129">
        <v>1</v>
      </c>
      <c r="AZ269" s="129">
        <v>1</v>
      </c>
      <c r="BA269" s="129">
        <f>IF(AZ269=1,G269,0)</f>
        <v>0</v>
      </c>
      <c r="BB269" s="129">
        <f>IF(AZ269=2,G269,0)</f>
        <v>0</v>
      </c>
      <c r="BC269" s="129">
        <f>IF(AZ269=3,G269,0)</f>
        <v>0</v>
      </c>
      <c r="BD269" s="129">
        <f>IF(AZ269=4,G269,0)</f>
        <v>0</v>
      </c>
      <c r="BE269" s="129">
        <f>IF(AZ269=5,G269,0)</f>
        <v>0</v>
      </c>
      <c r="CZ269" s="129">
        <v>4.2000000000000002E-4</v>
      </c>
    </row>
    <row r="270" spans="1:104">
      <c r="A270" s="158"/>
      <c r="B270" s="159"/>
      <c r="C270" s="201" t="s">
        <v>449</v>
      </c>
      <c r="D270" s="202"/>
      <c r="E270" s="161">
        <v>65.55</v>
      </c>
      <c r="F270" s="162"/>
      <c r="G270" s="163"/>
      <c r="M270" s="160" t="s">
        <v>449</v>
      </c>
      <c r="O270" s="151"/>
    </row>
    <row r="271" spans="1:104">
      <c r="A271" s="152">
        <v>114</v>
      </c>
      <c r="B271" s="153" t="s">
        <v>450</v>
      </c>
      <c r="C271" s="154" t="s">
        <v>451</v>
      </c>
      <c r="D271" s="155" t="s">
        <v>162</v>
      </c>
      <c r="E271" s="156">
        <v>4</v>
      </c>
      <c r="F271" s="156"/>
      <c r="G271" s="157">
        <f>E271*F271</f>
        <v>0</v>
      </c>
      <c r="O271" s="151">
        <v>2</v>
      </c>
      <c r="AA271" s="129">
        <v>1</v>
      </c>
      <c r="AB271" s="129">
        <v>1</v>
      </c>
      <c r="AC271" s="129">
        <v>1</v>
      </c>
      <c r="AZ271" s="129">
        <v>1</v>
      </c>
      <c r="BA271" s="129">
        <f>IF(AZ271=1,G271,0)</f>
        <v>0</v>
      </c>
      <c r="BB271" s="129">
        <f>IF(AZ271=2,G271,0)</f>
        <v>0</v>
      </c>
      <c r="BC271" s="129">
        <f>IF(AZ271=3,G271,0)</f>
        <v>0</v>
      </c>
      <c r="BD271" s="129">
        <f>IF(AZ271=4,G271,0)</f>
        <v>0</v>
      </c>
      <c r="BE271" s="129">
        <f>IF(AZ271=5,G271,0)</f>
        <v>0</v>
      </c>
      <c r="CZ271" s="129">
        <v>1.33E-3</v>
      </c>
    </row>
    <row r="272" spans="1:104">
      <c r="A272" s="152">
        <v>115</v>
      </c>
      <c r="B272" s="153" t="s">
        <v>452</v>
      </c>
      <c r="C272" s="154" t="s">
        <v>453</v>
      </c>
      <c r="D272" s="155" t="s">
        <v>162</v>
      </c>
      <c r="E272" s="156">
        <v>4</v>
      </c>
      <c r="F272" s="156"/>
      <c r="G272" s="157">
        <f>E272*F272</f>
        <v>0</v>
      </c>
      <c r="O272" s="151">
        <v>2</v>
      </c>
      <c r="AA272" s="129">
        <v>1</v>
      </c>
      <c r="AB272" s="129">
        <v>1</v>
      </c>
      <c r="AC272" s="129">
        <v>1</v>
      </c>
      <c r="AZ272" s="129">
        <v>1</v>
      </c>
      <c r="BA272" s="129">
        <f>IF(AZ272=1,G272,0)</f>
        <v>0</v>
      </c>
      <c r="BB272" s="129">
        <f>IF(AZ272=2,G272,0)</f>
        <v>0</v>
      </c>
      <c r="BC272" s="129">
        <f>IF(AZ272=3,G272,0)</f>
        <v>0</v>
      </c>
      <c r="BD272" s="129">
        <f>IF(AZ272=4,G272,0)</f>
        <v>0</v>
      </c>
      <c r="BE272" s="129">
        <f>IF(AZ272=5,G272,0)</f>
        <v>0</v>
      </c>
      <c r="CZ272" s="129">
        <v>1.33E-3</v>
      </c>
    </row>
    <row r="273" spans="1:104">
      <c r="A273" s="152">
        <v>116</v>
      </c>
      <c r="B273" s="153" t="s">
        <v>454</v>
      </c>
      <c r="C273" s="154" t="s">
        <v>455</v>
      </c>
      <c r="D273" s="155" t="s">
        <v>162</v>
      </c>
      <c r="E273" s="156">
        <v>12</v>
      </c>
      <c r="F273" s="156"/>
      <c r="G273" s="157">
        <f>E273*F273</f>
        <v>0</v>
      </c>
      <c r="O273" s="151">
        <v>2</v>
      </c>
      <c r="AA273" s="129">
        <v>1</v>
      </c>
      <c r="AB273" s="129">
        <v>1</v>
      </c>
      <c r="AC273" s="129">
        <v>1</v>
      </c>
      <c r="AZ273" s="129">
        <v>1</v>
      </c>
      <c r="BA273" s="129">
        <f>IF(AZ273=1,G273,0)</f>
        <v>0</v>
      </c>
      <c r="BB273" s="129">
        <f>IF(AZ273=2,G273,0)</f>
        <v>0</v>
      </c>
      <c r="BC273" s="129">
        <f>IF(AZ273=3,G273,0)</f>
        <v>0</v>
      </c>
      <c r="BD273" s="129">
        <f>IF(AZ273=4,G273,0)</f>
        <v>0</v>
      </c>
      <c r="BE273" s="129">
        <f>IF(AZ273=5,G273,0)</f>
        <v>0</v>
      </c>
      <c r="CZ273" s="129">
        <v>9.1E-4</v>
      </c>
    </row>
    <row r="274" spans="1:104">
      <c r="A274" s="158"/>
      <c r="B274" s="159"/>
      <c r="C274" s="201" t="s">
        <v>456</v>
      </c>
      <c r="D274" s="202"/>
      <c r="E274" s="161">
        <v>12</v>
      </c>
      <c r="F274" s="162"/>
      <c r="G274" s="163"/>
      <c r="M274" s="160" t="s">
        <v>456</v>
      </c>
      <c r="O274" s="151"/>
    </row>
    <row r="275" spans="1:104">
      <c r="A275" s="152">
        <v>117</v>
      </c>
      <c r="B275" s="153" t="s">
        <v>457</v>
      </c>
      <c r="C275" s="154" t="s">
        <v>458</v>
      </c>
      <c r="D275" s="155" t="s">
        <v>114</v>
      </c>
      <c r="E275" s="156">
        <v>124</v>
      </c>
      <c r="F275" s="156"/>
      <c r="G275" s="157">
        <f>E275*F275</f>
        <v>0</v>
      </c>
      <c r="O275" s="151">
        <v>2</v>
      </c>
      <c r="AA275" s="129">
        <v>1</v>
      </c>
      <c r="AB275" s="129">
        <v>1</v>
      </c>
      <c r="AC275" s="129">
        <v>1</v>
      </c>
      <c r="AZ275" s="129">
        <v>1</v>
      </c>
      <c r="BA275" s="129">
        <f>IF(AZ275=1,G275,0)</f>
        <v>0</v>
      </c>
      <c r="BB275" s="129">
        <f>IF(AZ275=2,G275,0)</f>
        <v>0</v>
      </c>
      <c r="BC275" s="129">
        <f>IF(AZ275=3,G275,0)</f>
        <v>0</v>
      </c>
      <c r="BD275" s="129">
        <f>IF(AZ275=4,G275,0)</f>
        <v>0</v>
      </c>
      <c r="BE275" s="129">
        <f>IF(AZ275=5,G275,0)</f>
        <v>0</v>
      </c>
      <c r="CZ275" s="129">
        <v>4.8999999999999998E-4</v>
      </c>
    </row>
    <row r="276" spans="1:104">
      <c r="A276" s="158"/>
      <c r="B276" s="159"/>
      <c r="C276" s="201" t="s">
        <v>459</v>
      </c>
      <c r="D276" s="202"/>
      <c r="E276" s="161">
        <v>124</v>
      </c>
      <c r="F276" s="162"/>
      <c r="G276" s="163"/>
      <c r="M276" s="160">
        <v>124</v>
      </c>
      <c r="O276" s="151"/>
    </row>
    <row r="277" spans="1:104">
      <c r="A277" s="152">
        <v>118</v>
      </c>
      <c r="B277" s="153" t="s">
        <v>460</v>
      </c>
      <c r="C277" s="154" t="s">
        <v>461</v>
      </c>
      <c r="D277" s="155" t="s">
        <v>162</v>
      </c>
      <c r="E277" s="156">
        <v>2</v>
      </c>
      <c r="F277" s="156"/>
      <c r="G277" s="157">
        <f>E277*F277</f>
        <v>0</v>
      </c>
      <c r="O277" s="151">
        <v>2</v>
      </c>
      <c r="AA277" s="129">
        <v>1</v>
      </c>
      <c r="AB277" s="129">
        <v>1</v>
      </c>
      <c r="AC277" s="129">
        <v>1</v>
      </c>
      <c r="AZ277" s="129">
        <v>1</v>
      </c>
      <c r="BA277" s="129">
        <f>IF(AZ277=1,G277,0)</f>
        <v>0</v>
      </c>
      <c r="BB277" s="129">
        <f>IF(AZ277=2,G277,0)</f>
        <v>0</v>
      </c>
      <c r="BC277" s="129">
        <f>IF(AZ277=3,G277,0)</f>
        <v>0</v>
      </c>
      <c r="BD277" s="129">
        <f>IF(AZ277=4,G277,0)</f>
        <v>0</v>
      </c>
      <c r="BE277" s="129">
        <f>IF(AZ277=5,G277,0)</f>
        <v>0</v>
      </c>
      <c r="CZ277" s="129">
        <v>0</v>
      </c>
    </row>
    <row r="278" spans="1:104" ht="22.5">
      <c r="A278" s="152">
        <v>119</v>
      </c>
      <c r="B278" s="153" t="s">
        <v>462</v>
      </c>
      <c r="C278" s="154" t="s">
        <v>463</v>
      </c>
      <c r="D278" s="155" t="s">
        <v>162</v>
      </c>
      <c r="E278" s="156">
        <v>2</v>
      </c>
      <c r="F278" s="156"/>
      <c r="G278" s="157">
        <f>E278*F278</f>
        <v>0</v>
      </c>
      <c r="O278" s="151">
        <v>2</v>
      </c>
      <c r="AA278" s="129">
        <v>1</v>
      </c>
      <c r="AB278" s="129">
        <v>1</v>
      </c>
      <c r="AC278" s="129">
        <v>1</v>
      </c>
      <c r="AZ278" s="129">
        <v>1</v>
      </c>
      <c r="BA278" s="129">
        <f>IF(AZ278=1,G278,0)</f>
        <v>0</v>
      </c>
      <c r="BB278" s="129">
        <f>IF(AZ278=2,G278,0)</f>
        <v>0</v>
      </c>
      <c r="BC278" s="129">
        <f>IF(AZ278=3,G278,0)</f>
        <v>0</v>
      </c>
      <c r="BD278" s="129">
        <f>IF(AZ278=4,G278,0)</f>
        <v>0</v>
      </c>
      <c r="BE278" s="129">
        <f>IF(AZ278=5,G278,0)</f>
        <v>0</v>
      </c>
      <c r="CZ278" s="129">
        <v>0</v>
      </c>
    </row>
    <row r="279" spans="1:104">
      <c r="A279" s="152">
        <v>120</v>
      </c>
      <c r="B279" s="153" t="s">
        <v>464</v>
      </c>
      <c r="C279" s="154" t="s">
        <v>465</v>
      </c>
      <c r="D279" s="155" t="s">
        <v>121</v>
      </c>
      <c r="E279" s="156">
        <v>42</v>
      </c>
      <c r="F279" s="156"/>
      <c r="G279" s="157">
        <f>E279*F279</f>
        <v>0</v>
      </c>
      <c r="O279" s="151">
        <v>2</v>
      </c>
      <c r="AA279" s="129">
        <v>1</v>
      </c>
      <c r="AB279" s="129">
        <v>1</v>
      </c>
      <c r="AC279" s="129">
        <v>1</v>
      </c>
      <c r="AZ279" s="129">
        <v>1</v>
      </c>
      <c r="BA279" s="129">
        <f>IF(AZ279=1,G279,0)</f>
        <v>0</v>
      </c>
      <c r="BB279" s="129">
        <f>IF(AZ279=2,G279,0)</f>
        <v>0</v>
      </c>
      <c r="BC279" s="129">
        <f>IF(AZ279=3,G279,0)</f>
        <v>0</v>
      </c>
      <c r="BD279" s="129">
        <f>IF(AZ279=4,G279,0)</f>
        <v>0</v>
      </c>
      <c r="BE279" s="129">
        <f>IF(AZ279=5,G279,0)</f>
        <v>0</v>
      </c>
      <c r="CZ279" s="129">
        <v>0</v>
      </c>
    </row>
    <row r="280" spans="1:104">
      <c r="A280" s="158"/>
      <c r="B280" s="159"/>
      <c r="C280" s="201" t="s">
        <v>466</v>
      </c>
      <c r="D280" s="202"/>
      <c r="E280" s="161">
        <v>42</v>
      </c>
      <c r="F280" s="162"/>
      <c r="G280" s="163"/>
      <c r="M280" s="160" t="s">
        <v>466</v>
      </c>
      <c r="O280" s="151"/>
    </row>
    <row r="281" spans="1:104">
      <c r="A281" s="152">
        <v>121</v>
      </c>
      <c r="B281" s="153" t="s">
        <v>467</v>
      </c>
      <c r="C281" s="154" t="s">
        <v>468</v>
      </c>
      <c r="D281" s="155" t="s">
        <v>121</v>
      </c>
      <c r="E281" s="156">
        <v>51.7</v>
      </c>
      <c r="F281" s="156"/>
      <c r="G281" s="157">
        <f>E281*F281</f>
        <v>0</v>
      </c>
      <c r="O281" s="151">
        <v>2</v>
      </c>
      <c r="AA281" s="129">
        <v>1</v>
      </c>
      <c r="AB281" s="129">
        <v>1</v>
      </c>
      <c r="AC281" s="129">
        <v>1</v>
      </c>
      <c r="AZ281" s="129">
        <v>1</v>
      </c>
      <c r="BA281" s="129">
        <f>IF(AZ281=1,G281,0)</f>
        <v>0</v>
      </c>
      <c r="BB281" s="129">
        <f>IF(AZ281=2,G281,0)</f>
        <v>0</v>
      </c>
      <c r="BC281" s="129">
        <f>IF(AZ281=3,G281,0)</f>
        <v>0</v>
      </c>
      <c r="BD281" s="129">
        <f>IF(AZ281=4,G281,0)</f>
        <v>0</v>
      </c>
      <c r="BE281" s="129">
        <f>IF(AZ281=5,G281,0)</f>
        <v>0</v>
      </c>
      <c r="CZ281" s="129">
        <v>0</v>
      </c>
    </row>
    <row r="282" spans="1:104">
      <c r="A282" s="158"/>
      <c r="B282" s="159"/>
      <c r="C282" s="201" t="s">
        <v>469</v>
      </c>
      <c r="D282" s="202"/>
      <c r="E282" s="161">
        <v>16.5</v>
      </c>
      <c r="F282" s="162"/>
      <c r="G282" s="163"/>
      <c r="M282" s="160" t="s">
        <v>469</v>
      </c>
      <c r="O282" s="151"/>
    </row>
    <row r="283" spans="1:104">
      <c r="A283" s="158"/>
      <c r="B283" s="159"/>
      <c r="C283" s="201" t="s">
        <v>470</v>
      </c>
      <c r="D283" s="202"/>
      <c r="E283" s="161">
        <v>35.200000000000003</v>
      </c>
      <c r="F283" s="162"/>
      <c r="G283" s="163"/>
      <c r="M283" s="160" t="s">
        <v>470</v>
      </c>
      <c r="O283" s="151"/>
    </row>
    <row r="284" spans="1:104" ht="22.5">
      <c r="A284" s="152">
        <v>122</v>
      </c>
      <c r="B284" s="153" t="s">
        <v>471</v>
      </c>
      <c r="C284" s="154" t="s">
        <v>472</v>
      </c>
      <c r="D284" s="155" t="s">
        <v>68</v>
      </c>
      <c r="E284" s="156">
        <v>8</v>
      </c>
      <c r="F284" s="156"/>
      <c r="G284" s="157">
        <f>E284*F284</f>
        <v>0</v>
      </c>
      <c r="O284" s="151">
        <v>2</v>
      </c>
      <c r="AA284" s="129">
        <v>12</v>
      </c>
      <c r="AB284" s="129">
        <v>0</v>
      </c>
      <c r="AC284" s="129">
        <v>265</v>
      </c>
      <c r="AZ284" s="129">
        <v>1</v>
      </c>
      <c r="BA284" s="129">
        <f>IF(AZ284=1,G284,0)</f>
        <v>0</v>
      </c>
      <c r="BB284" s="129">
        <f>IF(AZ284=2,G284,0)</f>
        <v>0</v>
      </c>
      <c r="BC284" s="129">
        <f>IF(AZ284=3,G284,0)</f>
        <v>0</v>
      </c>
      <c r="BD284" s="129">
        <f>IF(AZ284=4,G284,0)</f>
        <v>0</v>
      </c>
      <c r="BE284" s="129">
        <f>IF(AZ284=5,G284,0)</f>
        <v>0</v>
      </c>
      <c r="CZ284" s="129">
        <v>0</v>
      </c>
    </row>
    <row r="285" spans="1:104">
      <c r="A285" s="164"/>
      <c r="B285" s="165" t="s">
        <v>69</v>
      </c>
      <c r="C285" s="166" t="str">
        <f>CONCATENATE(B245," ",C245)</f>
        <v>96 Bourání konstrukcí</v>
      </c>
      <c r="D285" s="164"/>
      <c r="E285" s="167"/>
      <c r="F285" s="167"/>
      <c r="G285" s="168">
        <f>SUM(G245:G284)</f>
        <v>0</v>
      </c>
      <c r="O285" s="151">
        <v>4</v>
      </c>
      <c r="BA285" s="169">
        <f>SUM(BA245:BA284)</f>
        <v>0</v>
      </c>
      <c r="BB285" s="169">
        <f>SUM(BB245:BB284)</f>
        <v>0</v>
      </c>
      <c r="BC285" s="169">
        <f>SUM(BC245:BC284)</f>
        <v>0</v>
      </c>
      <c r="BD285" s="169">
        <f>SUM(BD245:BD284)</f>
        <v>0</v>
      </c>
      <c r="BE285" s="169">
        <f>SUM(BE245:BE284)</f>
        <v>0</v>
      </c>
    </row>
    <row r="286" spans="1:104">
      <c r="A286" s="144" t="s">
        <v>65</v>
      </c>
      <c r="B286" s="145" t="s">
        <v>473</v>
      </c>
      <c r="C286" s="146" t="s">
        <v>474</v>
      </c>
      <c r="D286" s="147"/>
      <c r="E286" s="148"/>
      <c r="F286" s="148"/>
      <c r="G286" s="149"/>
      <c r="H286" s="150"/>
      <c r="I286" s="150"/>
      <c r="O286" s="151">
        <v>1</v>
      </c>
    </row>
    <row r="287" spans="1:104">
      <c r="A287" s="152">
        <v>123</v>
      </c>
      <c r="B287" s="153" t="s">
        <v>475</v>
      </c>
      <c r="C287" s="154" t="s">
        <v>476</v>
      </c>
      <c r="D287" s="155" t="s">
        <v>78</v>
      </c>
      <c r="E287" s="156">
        <v>216.6</v>
      </c>
      <c r="F287" s="156"/>
      <c r="G287" s="157">
        <f>E287*F287</f>
        <v>0</v>
      </c>
      <c r="O287" s="151">
        <v>2</v>
      </c>
      <c r="AA287" s="129">
        <v>1</v>
      </c>
      <c r="AB287" s="129">
        <v>1</v>
      </c>
      <c r="AC287" s="129">
        <v>1</v>
      </c>
      <c r="AZ287" s="129">
        <v>1</v>
      </c>
      <c r="BA287" s="129">
        <f>IF(AZ287=1,G287,0)</f>
        <v>0</v>
      </c>
      <c r="BB287" s="129">
        <f>IF(AZ287=2,G287,0)</f>
        <v>0</v>
      </c>
      <c r="BC287" s="129">
        <f>IF(AZ287=3,G287,0)</f>
        <v>0</v>
      </c>
      <c r="BD287" s="129">
        <f>IF(AZ287=4,G287,0)</f>
        <v>0</v>
      </c>
      <c r="BE287" s="129">
        <f>IF(AZ287=5,G287,0)</f>
        <v>0</v>
      </c>
      <c r="CZ287" s="129">
        <v>7.2000000000000005E-4</v>
      </c>
    </row>
    <row r="288" spans="1:104">
      <c r="A288" s="158"/>
      <c r="B288" s="159"/>
      <c r="C288" s="201" t="s">
        <v>477</v>
      </c>
      <c r="D288" s="202"/>
      <c r="E288" s="161">
        <v>216.6</v>
      </c>
      <c r="F288" s="162"/>
      <c r="G288" s="163"/>
      <c r="M288" s="160" t="s">
        <v>477</v>
      </c>
      <c r="O288" s="151"/>
    </row>
    <row r="289" spans="1:104">
      <c r="A289" s="152">
        <v>124</v>
      </c>
      <c r="B289" s="153" t="s">
        <v>478</v>
      </c>
      <c r="C289" s="154" t="s">
        <v>479</v>
      </c>
      <c r="D289" s="155" t="s">
        <v>127</v>
      </c>
      <c r="E289" s="156">
        <v>242.23580999999999</v>
      </c>
      <c r="F289" s="156"/>
      <c r="G289" s="157">
        <f t="shared" ref="G289:G294" si="0">E289*F289</f>
        <v>0</v>
      </c>
      <c r="O289" s="151">
        <v>2</v>
      </c>
      <c r="AA289" s="129">
        <v>8</v>
      </c>
      <c r="AB289" s="129">
        <v>1</v>
      </c>
      <c r="AC289" s="129">
        <v>3</v>
      </c>
      <c r="AZ289" s="129">
        <v>1</v>
      </c>
      <c r="BA289" s="129">
        <f t="shared" ref="BA289:BA294" si="1">IF(AZ289=1,G289,0)</f>
        <v>0</v>
      </c>
      <c r="BB289" s="129">
        <f t="shared" ref="BB289:BB294" si="2">IF(AZ289=2,G289,0)</f>
        <v>0</v>
      </c>
      <c r="BC289" s="129">
        <f t="shared" ref="BC289:BC294" si="3">IF(AZ289=3,G289,0)</f>
        <v>0</v>
      </c>
      <c r="BD289" s="129">
        <f t="shared" ref="BD289:BD294" si="4">IF(AZ289=4,G289,0)</f>
        <v>0</v>
      </c>
      <c r="BE289" s="129">
        <f t="shared" ref="BE289:BE294" si="5">IF(AZ289=5,G289,0)</f>
        <v>0</v>
      </c>
      <c r="CZ289" s="129">
        <v>0</v>
      </c>
    </row>
    <row r="290" spans="1:104">
      <c r="A290" s="152">
        <v>125</v>
      </c>
      <c r="B290" s="153" t="s">
        <v>480</v>
      </c>
      <c r="C290" s="154" t="s">
        <v>481</v>
      </c>
      <c r="D290" s="155" t="s">
        <v>127</v>
      </c>
      <c r="E290" s="156">
        <v>2422.3580999999999</v>
      </c>
      <c r="F290" s="156"/>
      <c r="G290" s="157">
        <f t="shared" si="0"/>
        <v>0</v>
      </c>
      <c r="O290" s="151">
        <v>2</v>
      </c>
      <c r="AA290" s="129">
        <v>8</v>
      </c>
      <c r="AB290" s="129">
        <v>1</v>
      </c>
      <c r="AC290" s="129">
        <v>3</v>
      </c>
      <c r="AZ290" s="129">
        <v>1</v>
      </c>
      <c r="BA290" s="129">
        <f t="shared" si="1"/>
        <v>0</v>
      </c>
      <c r="BB290" s="129">
        <f t="shared" si="2"/>
        <v>0</v>
      </c>
      <c r="BC290" s="129">
        <f t="shared" si="3"/>
        <v>0</v>
      </c>
      <c r="BD290" s="129">
        <f t="shared" si="4"/>
        <v>0</v>
      </c>
      <c r="BE290" s="129">
        <f t="shared" si="5"/>
        <v>0</v>
      </c>
      <c r="CZ290" s="129">
        <v>0</v>
      </c>
    </row>
    <row r="291" spans="1:104">
      <c r="A291" s="152">
        <v>126</v>
      </c>
      <c r="B291" s="153" t="s">
        <v>482</v>
      </c>
      <c r="C291" s="154" t="s">
        <v>483</v>
      </c>
      <c r="D291" s="155" t="s">
        <v>127</v>
      </c>
      <c r="E291" s="156">
        <v>242.23580999999999</v>
      </c>
      <c r="F291" s="156"/>
      <c r="G291" s="157">
        <f t="shared" si="0"/>
        <v>0</v>
      </c>
      <c r="O291" s="151">
        <v>2</v>
      </c>
      <c r="AA291" s="129">
        <v>8</v>
      </c>
      <c r="AB291" s="129">
        <v>1</v>
      </c>
      <c r="AC291" s="129">
        <v>3</v>
      </c>
      <c r="AZ291" s="129">
        <v>1</v>
      </c>
      <c r="BA291" s="129">
        <f t="shared" si="1"/>
        <v>0</v>
      </c>
      <c r="BB291" s="129">
        <f t="shared" si="2"/>
        <v>0</v>
      </c>
      <c r="BC291" s="129">
        <f t="shared" si="3"/>
        <v>0</v>
      </c>
      <c r="BD291" s="129">
        <f t="shared" si="4"/>
        <v>0</v>
      </c>
      <c r="BE291" s="129">
        <f t="shared" si="5"/>
        <v>0</v>
      </c>
      <c r="CZ291" s="129">
        <v>0</v>
      </c>
    </row>
    <row r="292" spans="1:104">
      <c r="A292" s="152">
        <v>127</v>
      </c>
      <c r="B292" s="153" t="s">
        <v>484</v>
      </c>
      <c r="C292" s="154" t="s">
        <v>485</v>
      </c>
      <c r="D292" s="155" t="s">
        <v>127</v>
      </c>
      <c r="E292" s="156">
        <v>1453.4148600000001</v>
      </c>
      <c r="F292" s="156"/>
      <c r="G292" s="157">
        <f t="shared" si="0"/>
        <v>0</v>
      </c>
      <c r="O292" s="151">
        <v>2</v>
      </c>
      <c r="AA292" s="129">
        <v>8</v>
      </c>
      <c r="AB292" s="129">
        <v>1</v>
      </c>
      <c r="AC292" s="129">
        <v>3</v>
      </c>
      <c r="AZ292" s="129">
        <v>1</v>
      </c>
      <c r="BA292" s="129">
        <f t="shared" si="1"/>
        <v>0</v>
      </c>
      <c r="BB292" s="129">
        <f t="shared" si="2"/>
        <v>0</v>
      </c>
      <c r="BC292" s="129">
        <f t="shared" si="3"/>
        <v>0</v>
      </c>
      <c r="BD292" s="129">
        <f t="shared" si="4"/>
        <v>0</v>
      </c>
      <c r="BE292" s="129">
        <f t="shared" si="5"/>
        <v>0</v>
      </c>
      <c r="CZ292" s="129">
        <v>0</v>
      </c>
    </row>
    <row r="293" spans="1:104">
      <c r="A293" s="152">
        <v>128</v>
      </c>
      <c r="B293" s="153" t="s">
        <v>486</v>
      </c>
      <c r="C293" s="154" t="s">
        <v>487</v>
      </c>
      <c r="D293" s="155" t="s">
        <v>127</v>
      </c>
      <c r="E293" s="156">
        <v>242.23580999999999</v>
      </c>
      <c r="F293" s="156"/>
      <c r="G293" s="157">
        <f t="shared" si="0"/>
        <v>0</v>
      </c>
      <c r="O293" s="151">
        <v>2</v>
      </c>
      <c r="AA293" s="129">
        <v>8</v>
      </c>
      <c r="AB293" s="129">
        <v>1</v>
      </c>
      <c r="AC293" s="129">
        <v>3</v>
      </c>
      <c r="AZ293" s="129">
        <v>1</v>
      </c>
      <c r="BA293" s="129">
        <f t="shared" si="1"/>
        <v>0</v>
      </c>
      <c r="BB293" s="129">
        <f t="shared" si="2"/>
        <v>0</v>
      </c>
      <c r="BC293" s="129">
        <f t="shared" si="3"/>
        <v>0</v>
      </c>
      <c r="BD293" s="129">
        <f t="shared" si="4"/>
        <v>0</v>
      </c>
      <c r="BE293" s="129">
        <f t="shared" si="5"/>
        <v>0</v>
      </c>
      <c r="CZ293" s="129">
        <v>0</v>
      </c>
    </row>
    <row r="294" spans="1:104">
      <c r="A294" s="152">
        <v>129</v>
      </c>
      <c r="B294" s="153" t="s">
        <v>488</v>
      </c>
      <c r="C294" s="154" t="s">
        <v>489</v>
      </c>
      <c r="D294" s="155" t="s">
        <v>127</v>
      </c>
      <c r="E294" s="156">
        <v>242.23580999999999</v>
      </c>
      <c r="F294" s="156"/>
      <c r="G294" s="157">
        <f t="shared" si="0"/>
        <v>0</v>
      </c>
      <c r="O294" s="151">
        <v>2</v>
      </c>
      <c r="AA294" s="129">
        <v>8</v>
      </c>
      <c r="AB294" s="129">
        <v>0</v>
      </c>
      <c r="AC294" s="129">
        <v>3</v>
      </c>
      <c r="AZ294" s="129">
        <v>1</v>
      </c>
      <c r="BA294" s="129">
        <f t="shared" si="1"/>
        <v>0</v>
      </c>
      <c r="BB294" s="129">
        <f t="shared" si="2"/>
        <v>0</v>
      </c>
      <c r="BC294" s="129">
        <f t="shared" si="3"/>
        <v>0</v>
      </c>
      <c r="BD294" s="129">
        <f t="shared" si="4"/>
        <v>0</v>
      </c>
      <c r="BE294" s="129">
        <f t="shared" si="5"/>
        <v>0</v>
      </c>
      <c r="CZ294" s="129">
        <v>0</v>
      </c>
    </row>
    <row r="295" spans="1:104">
      <c r="A295" s="164"/>
      <c r="B295" s="165" t="s">
        <v>69</v>
      </c>
      <c r="C295" s="166" t="str">
        <f>CONCATENATE(B286," ",C286)</f>
        <v>98 Demolice</v>
      </c>
      <c r="D295" s="164"/>
      <c r="E295" s="167"/>
      <c r="F295" s="167"/>
      <c r="G295" s="168">
        <f>SUM(G286:G294)</f>
        <v>0</v>
      </c>
      <c r="O295" s="151">
        <v>4</v>
      </c>
      <c r="BA295" s="169">
        <f>SUM(BA286:BA294)</f>
        <v>0</v>
      </c>
      <c r="BB295" s="169">
        <f>SUM(BB286:BB294)</f>
        <v>0</v>
      </c>
      <c r="BC295" s="169">
        <f>SUM(BC286:BC294)</f>
        <v>0</v>
      </c>
      <c r="BD295" s="169">
        <f>SUM(BD286:BD294)</f>
        <v>0</v>
      </c>
      <c r="BE295" s="169">
        <f>SUM(BE286:BE294)</f>
        <v>0</v>
      </c>
    </row>
    <row r="296" spans="1:104">
      <c r="A296" s="144" t="s">
        <v>65</v>
      </c>
      <c r="B296" s="145" t="s">
        <v>490</v>
      </c>
      <c r="C296" s="146" t="s">
        <v>491</v>
      </c>
      <c r="D296" s="147"/>
      <c r="E296" s="148"/>
      <c r="F296" s="148"/>
      <c r="G296" s="149"/>
      <c r="H296" s="150"/>
      <c r="I296" s="150"/>
      <c r="O296" s="151">
        <v>1</v>
      </c>
    </row>
    <row r="297" spans="1:104">
      <c r="A297" s="152">
        <v>130</v>
      </c>
      <c r="B297" s="153" t="s">
        <v>492</v>
      </c>
      <c r="C297" s="154" t="s">
        <v>493</v>
      </c>
      <c r="D297" s="155" t="s">
        <v>127</v>
      </c>
      <c r="E297" s="156">
        <v>521.85446850300002</v>
      </c>
      <c r="F297" s="156"/>
      <c r="G297" s="157">
        <f>E297*F297</f>
        <v>0</v>
      </c>
      <c r="O297" s="151">
        <v>2</v>
      </c>
      <c r="AA297" s="129">
        <v>7</v>
      </c>
      <c r="AB297" s="129">
        <v>1</v>
      </c>
      <c r="AC297" s="129">
        <v>2</v>
      </c>
      <c r="AZ297" s="129">
        <v>1</v>
      </c>
      <c r="BA297" s="129">
        <f>IF(AZ297=1,G297,0)</f>
        <v>0</v>
      </c>
      <c r="BB297" s="129">
        <f>IF(AZ297=2,G297,0)</f>
        <v>0</v>
      </c>
      <c r="BC297" s="129">
        <f>IF(AZ297=3,G297,0)</f>
        <v>0</v>
      </c>
      <c r="BD297" s="129">
        <f>IF(AZ297=4,G297,0)</f>
        <v>0</v>
      </c>
      <c r="BE297" s="129">
        <f>IF(AZ297=5,G297,0)</f>
        <v>0</v>
      </c>
      <c r="CZ297" s="129">
        <v>0</v>
      </c>
    </row>
    <row r="298" spans="1:104">
      <c r="A298" s="164"/>
      <c r="B298" s="165" t="s">
        <v>69</v>
      </c>
      <c r="C298" s="166" t="str">
        <f>CONCATENATE(B296," ",C296)</f>
        <v>99 Staveništní přesun hmot</v>
      </c>
      <c r="D298" s="164"/>
      <c r="E298" s="167"/>
      <c r="F298" s="167"/>
      <c r="G298" s="168">
        <f>SUM(G296:G297)</f>
        <v>0</v>
      </c>
      <c r="O298" s="151">
        <v>4</v>
      </c>
      <c r="BA298" s="169">
        <f>SUM(BA296:BA297)</f>
        <v>0</v>
      </c>
      <c r="BB298" s="169">
        <f>SUM(BB296:BB297)</f>
        <v>0</v>
      </c>
      <c r="BC298" s="169">
        <f>SUM(BC296:BC297)</f>
        <v>0</v>
      </c>
      <c r="BD298" s="169">
        <f>SUM(BD296:BD297)</f>
        <v>0</v>
      </c>
      <c r="BE298" s="169">
        <f>SUM(BE296:BE297)</f>
        <v>0</v>
      </c>
    </row>
    <row r="299" spans="1:104">
      <c r="A299" s="144" t="s">
        <v>65</v>
      </c>
      <c r="B299" s="145" t="s">
        <v>494</v>
      </c>
      <c r="C299" s="146" t="s">
        <v>495</v>
      </c>
      <c r="D299" s="147"/>
      <c r="E299" s="148"/>
      <c r="F299" s="148"/>
      <c r="G299" s="149"/>
      <c r="H299" s="150"/>
      <c r="I299" s="150"/>
      <c r="O299" s="151">
        <v>1</v>
      </c>
    </row>
    <row r="300" spans="1:104">
      <c r="A300" s="152">
        <v>131</v>
      </c>
      <c r="B300" s="153" t="s">
        <v>496</v>
      </c>
      <c r="C300" s="154" t="s">
        <v>497</v>
      </c>
      <c r="D300" s="155" t="s">
        <v>121</v>
      </c>
      <c r="E300" s="156">
        <v>6</v>
      </c>
      <c r="F300" s="156"/>
      <c r="G300" s="157">
        <f>E300*F300</f>
        <v>0</v>
      </c>
      <c r="O300" s="151">
        <v>2</v>
      </c>
      <c r="AA300" s="129">
        <v>1</v>
      </c>
      <c r="AB300" s="129">
        <v>7</v>
      </c>
      <c r="AC300" s="129">
        <v>7</v>
      </c>
      <c r="AZ300" s="129">
        <v>2</v>
      </c>
      <c r="BA300" s="129">
        <f>IF(AZ300=1,G300,0)</f>
        <v>0</v>
      </c>
      <c r="BB300" s="129">
        <f>IF(AZ300=2,G300,0)</f>
        <v>0</v>
      </c>
      <c r="BC300" s="129">
        <f>IF(AZ300=3,G300,0)</f>
        <v>0</v>
      </c>
      <c r="BD300" s="129">
        <f>IF(AZ300=4,G300,0)</f>
        <v>0</v>
      </c>
      <c r="BE300" s="129">
        <f>IF(AZ300=5,G300,0)</f>
        <v>0</v>
      </c>
      <c r="CZ300" s="129">
        <v>3.6800000000000001E-3</v>
      </c>
    </row>
    <row r="301" spans="1:104">
      <c r="A301" s="158"/>
      <c r="B301" s="159"/>
      <c r="C301" s="201" t="s">
        <v>498</v>
      </c>
      <c r="D301" s="202"/>
      <c r="E301" s="161">
        <v>6</v>
      </c>
      <c r="F301" s="162"/>
      <c r="G301" s="163"/>
      <c r="M301" s="160" t="s">
        <v>498</v>
      </c>
      <c r="O301" s="151"/>
    </row>
    <row r="302" spans="1:104" ht="22.5">
      <c r="A302" s="152">
        <v>132</v>
      </c>
      <c r="B302" s="153" t="s">
        <v>499</v>
      </c>
      <c r="C302" s="154" t="s">
        <v>500</v>
      </c>
      <c r="D302" s="155" t="s">
        <v>121</v>
      </c>
      <c r="E302" s="156">
        <v>119.35</v>
      </c>
      <c r="F302" s="156"/>
      <c r="G302" s="157">
        <f>E302*F302</f>
        <v>0</v>
      </c>
      <c r="O302" s="151">
        <v>2</v>
      </c>
      <c r="AA302" s="129">
        <v>1</v>
      </c>
      <c r="AB302" s="129">
        <v>7</v>
      </c>
      <c r="AC302" s="129">
        <v>7</v>
      </c>
      <c r="AZ302" s="129">
        <v>2</v>
      </c>
      <c r="BA302" s="129">
        <f>IF(AZ302=1,G302,0)</f>
        <v>0</v>
      </c>
      <c r="BB302" s="129">
        <f>IF(AZ302=2,G302,0)</f>
        <v>0</v>
      </c>
      <c r="BC302" s="129">
        <f>IF(AZ302=3,G302,0)</f>
        <v>0</v>
      </c>
      <c r="BD302" s="129">
        <f>IF(AZ302=4,G302,0)</f>
        <v>0</v>
      </c>
      <c r="BE302" s="129">
        <f>IF(AZ302=5,G302,0)</f>
        <v>0</v>
      </c>
      <c r="CZ302" s="129">
        <v>2.1199999999999999E-3</v>
      </c>
    </row>
    <row r="303" spans="1:104">
      <c r="A303" s="158"/>
      <c r="B303" s="159"/>
      <c r="C303" s="201" t="s">
        <v>501</v>
      </c>
      <c r="D303" s="202"/>
      <c r="E303" s="161">
        <v>119.35</v>
      </c>
      <c r="F303" s="162"/>
      <c r="G303" s="163"/>
      <c r="M303" s="160" t="s">
        <v>501</v>
      </c>
      <c r="O303" s="151"/>
    </row>
    <row r="304" spans="1:104">
      <c r="A304" s="152">
        <v>133</v>
      </c>
      <c r="B304" s="153" t="s">
        <v>502</v>
      </c>
      <c r="C304" s="154" t="s">
        <v>503</v>
      </c>
      <c r="D304" s="155" t="s">
        <v>121</v>
      </c>
      <c r="E304" s="156">
        <v>119.5</v>
      </c>
      <c r="F304" s="156"/>
      <c r="G304" s="157">
        <f>E304*F304</f>
        <v>0</v>
      </c>
      <c r="O304" s="151">
        <v>2</v>
      </c>
      <c r="AA304" s="129">
        <v>1</v>
      </c>
      <c r="AB304" s="129">
        <v>7</v>
      </c>
      <c r="AC304" s="129">
        <v>7</v>
      </c>
      <c r="AZ304" s="129">
        <v>2</v>
      </c>
      <c r="BA304" s="129">
        <f>IF(AZ304=1,G304,0)</f>
        <v>0</v>
      </c>
      <c r="BB304" s="129">
        <f>IF(AZ304=2,G304,0)</f>
        <v>0</v>
      </c>
      <c r="BC304" s="129">
        <f>IF(AZ304=3,G304,0)</f>
        <v>0</v>
      </c>
      <c r="BD304" s="129">
        <f>IF(AZ304=4,G304,0)</f>
        <v>0</v>
      </c>
      <c r="BE304" s="129">
        <f>IF(AZ304=5,G304,0)</f>
        <v>0</v>
      </c>
      <c r="CZ304" s="129">
        <v>2.0000000000000002E-5</v>
      </c>
    </row>
    <row r="305" spans="1:104" ht="22.5">
      <c r="A305" s="152">
        <v>134</v>
      </c>
      <c r="B305" s="153" t="s">
        <v>504</v>
      </c>
      <c r="C305" s="154" t="s">
        <v>505</v>
      </c>
      <c r="D305" s="155" t="s">
        <v>121</v>
      </c>
      <c r="E305" s="156">
        <v>27.5</v>
      </c>
      <c r="F305" s="156"/>
      <c r="G305" s="157">
        <f>E305*F305</f>
        <v>0</v>
      </c>
      <c r="O305" s="151">
        <v>2</v>
      </c>
      <c r="AA305" s="129">
        <v>1</v>
      </c>
      <c r="AB305" s="129">
        <v>7</v>
      </c>
      <c r="AC305" s="129">
        <v>7</v>
      </c>
      <c r="AZ305" s="129">
        <v>2</v>
      </c>
      <c r="BA305" s="129">
        <f>IF(AZ305=1,G305,0)</f>
        <v>0</v>
      </c>
      <c r="BB305" s="129">
        <f>IF(AZ305=2,G305,0)</f>
        <v>0</v>
      </c>
      <c r="BC305" s="129">
        <f>IF(AZ305=3,G305,0)</f>
        <v>0</v>
      </c>
      <c r="BD305" s="129">
        <f>IF(AZ305=4,G305,0)</f>
        <v>0</v>
      </c>
      <c r="BE305" s="129">
        <f>IF(AZ305=5,G305,0)</f>
        <v>0</v>
      </c>
      <c r="CZ305" s="129">
        <v>1.29236E-3</v>
      </c>
    </row>
    <row r="306" spans="1:104">
      <c r="A306" s="158"/>
      <c r="B306" s="159"/>
      <c r="C306" s="201" t="s">
        <v>506</v>
      </c>
      <c r="D306" s="202"/>
      <c r="E306" s="161">
        <v>27.5</v>
      </c>
      <c r="F306" s="162"/>
      <c r="G306" s="163"/>
      <c r="M306" s="160" t="s">
        <v>506</v>
      </c>
      <c r="O306" s="151"/>
    </row>
    <row r="307" spans="1:104">
      <c r="A307" s="152">
        <v>135</v>
      </c>
      <c r="B307" s="153" t="s">
        <v>507</v>
      </c>
      <c r="C307" s="154" t="s">
        <v>508</v>
      </c>
      <c r="D307" s="155" t="s">
        <v>121</v>
      </c>
      <c r="E307" s="156">
        <v>27.5</v>
      </c>
      <c r="F307" s="156"/>
      <c r="G307" s="157">
        <f>E307*F307</f>
        <v>0</v>
      </c>
      <c r="O307" s="151">
        <v>2</v>
      </c>
      <c r="AA307" s="129">
        <v>1</v>
      </c>
      <c r="AB307" s="129">
        <v>7</v>
      </c>
      <c r="AC307" s="129">
        <v>7</v>
      </c>
      <c r="AZ307" s="129">
        <v>2</v>
      </c>
      <c r="BA307" s="129">
        <f>IF(AZ307=1,G307,0)</f>
        <v>0</v>
      </c>
      <c r="BB307" s="129">
        <f>IF(AZ307=2,G307,0)</f>
        <v>0</v>
      </c>
      <c r="BC307" s="129">
        <f>IF(AZ307=3,G307,0)</f>
        <v>0</v>
      </c>
      <c r="BD307" s="129">
        <f>IF(AZ307=4,G307,0)</f>
        <v>0</v>
      </c>
      <c r="BE307" s="129">
        <f>IF(AZ307=5,G307,0)</f>
        <v>0</v>
      </c>
      <c r="CZ307" s="129">
        <v>2.7E-4</v>
      </c>
    </row>
    <row r="308" spans="1:104">
      <c r="A308" s="152">
        <v>136</v>
      </c>
      <c r="B308" s="153" t="s">
        <v>509</v>
      </c>
      <c r="C308" s="154" t="s">
        <v>510</v>
      </c>
      <c r="D308" s="155" t="s">
        <v>162</v>
      </c>
      <c r="E308" s="156">
        <v>7</v>
      </c>
      <c r="F308" s="156"/>
      <c r="G308" s="157">
        <f>E308*F308</f>
        <v>0</v>
      </c>
      <c r="O308" s="151">
        <v>2</v>
      </c>
      <c r="AA308" s="129">
        <v>1</v>
      </c>
      <c r="AB308" s="129">
        <v>7</v>
      </c>
      <c r="AC308" s="129">
        <v>7</v>
      </c>
      <c r="AZ308" s="129">
        <v>2</v>
      </c>
      <c r="BA308" s="129">
        <f>IF(AZ308=1,G308,0)</f>
        <v>0</v>
      </c>
      <c r="BB308" s="129">
        <f>IF(AZ308=2,G308,0)</f>
        <v>0</v>
      </c>
      <c r="BC308" s="129">
        <f>IF(AZ308=3,G308,0)</f>
        <v>0</v>
      </c>
      <c r="BD308" s="129">
        <f>IF(AZ308=4,G308,0)</f>
        <v>0</v>
      </c>
      <c r="BE308" s="129">
        <f>IF(AZ308=5,G308,0)</f>
        <v>0</v>
      </c>
      <c r="CZ308" s="129">
        <v>4.6899999999999997E-3</v>
      </c>
    </row>
    <row r="309" spans="1:104">
      <c r="A309" s="152">
        <v>137</v>
      </c>
      <c r="B309" s="153" t="s">
        <v>511</v>
      </c>
      <c r="C309" s="154" t="s">
        <v>512</v>
      </c>
      <c r="D309" s="155" t="s">
        <v>513</v>
      </c>
      <c r="E309" s="156">
        <v>11.1</v>
      </c>
      <c r="F309" s="156"/>
      <c r="G309" s="157">
        <f>E309*F309</f>
        <v>0</v>
      </c>
      <c r="O309" s="151">
        <v>2</v>
      </c>
      <c r="AA309" s="129">
        <v>12</v>
      </c>
      <c r="AB309" s="129">
        <v>0</v>
      </c>
      <c r="AC309" s="129">
        <v>6</v>
      </c>
      <c r="AZ309" s="129">
        <v>2</v>
      </c>
      <c r="BA309" s="129">
        <f>IF(AZ309=1,G309,0)</f>
        <v>0</v>
      </c>
      <c r="BB309" s="129">
        <f>IF(AZ309=2,G309,0)</f>
        <v>0</v>
      </c>
      <c r="BC309" s="129">
        <f>IF(AZ309=3,G309,0)</f>
        <v>0</v>
      </c>
      <c r="BD309" s="129">
        <f>IF(AZ309=4,G309,0)</f>
        <v>0</v>
      </c>
      <c r="BE309" s="129">
        <f>IF(AZ309=5,G309,0)</f>
        <v>0</v>
      </c>
      <c r="CZ309" s="129">
        <v>1.4300000000000001E-3</v>
      </c>
    </row>
    <row r="310" spans="1:104">
      <c r="A310" s="158"/>
      <c r="B310" s="159"/>
      <c r="C310" s="201" t="s">
        <v>514</v>
      </c>
      <c r="D310" s="202"/>
      <c r="E310" s="161">
        <v>11.1</v>
      </c>
      <c r="F310" s="162"/>
      <c r="G310" s="163"/>
      <c r="M310" s="160" t="s">
        <v>514</v>
      </c>
      <c r="O310" s="151"/>
    </row>
    <row r="311" spans="1:104">
      <c r="A311" s="152">
        <v>138</v>
      </c>
      <c r="B311" s="153" t="s">
        <v>515</v>
      </c>
      <c r="C311" s="154" t="s">
        <v>516</v>
      </c>
      <c r="D311" s="155" t="s">
        <v>121</v>
      </c>
      <c r="E311" s="156">
        <v>323.39999999999998</v>
      </c>
      <c r="F311" s="156"/>
      <c r="G311" s="157">
        <f>E311*F311</f>
        <v>0</v>
      </c>
      <c r="O311" s="151">
        <v>2</v>
      </c>
      <c r="AA311" s="129">
        <v>3</v>
      </c>
      <c r="AB311" s="129">
        <v>7</v>
      </c>
      <c r="AC311" s="129">
        <v>693705141</v>
      </c>
      <c r="AZ311" s="129">
        <v>2</v>
      </c>
      <c r="BA311" s="129">
        <f>IF(AZ311=1,G311,0)</f>
        <v>0</v>
      </c>
      <c r="BB311" s="129">
        <f>IF(AZ311=2,G311,0)</f>
        <v>0</v>
      </c>
      <c r="BC311" s="129">
        <f>IF(AZ311=3,G311,0)</f>
        <v>0</v>
      </c>
      <c r="BD311" s="129">
        <f>IF(AZ311=4,G311,0)</f>
        <v>0</v>
      </c>
      <c r="BE311" s="129">
        <f>IF(AZ311=5,G311,0)</f>
        <v>0</v>
      </c>
      <c r="CZ311" s="129">
        <v>2.5000000000000001E-4</v>
      </c>
    </row>
    <row r="312" spans="1:104">
      <c r="A312" s="158"/>
      <c r="B312" s="159"/>
      <c r="C312" s="201" t="s">
        <v>517</v>
      </c>
      <c r="D312" s="202"/>
      <c r="E312" s="161">
        <v>323.39999999999998</v>
      </c>
      <c r="F312" s="162"/>
      <c r="G312" s="163"/>
      <c r="M312" s="160" t="s">
        <v>517</v>
      </c>
      <c r="O312" s="151"/>
    </row>
    <row r="313" spans="1:104">
      <c r="A313" s="152">
        <v>139</v>
      </c>
      <c r="B313" s="153" t="s">
        <v>518</v>
      </c>
      <c r="C313" s="154" t="s">
        <v>519</v>
      </c>
      <c r="D313" s="155" t="s">
        <v>54</v>
      </c>
      <c r="E313" s="156"/>
      <c r="F313" s="156"/>
      <c r="G313" s="157">
        <f>E313*F313</f>
        <v>0</v>
      </c>
      <c r="O313" s="151">
        <v>2</v>
      </c>
      <c r="AA313" s="129">
        <v>7</v>
      </c>
      <c r="AB313" s="129">
        <v>1002</v>
      </c>
      <c r="AC313" s="129">
        <v>5</v>
      </c>
      <c r="AZ313" s="129">
        <v>2</v>
      </c>
      <c r="BA313" s="129">
        <f>IF(AZ313=1,G313,0)</f>
        <v>0</v>
      </c>
      <c r="BB313" s="129">
        <f>IF(AZ313=2,G313,0)</f>
        <v>0</v>
      </c>
      <c r="BC313" s="129">
        <f>IF(AZ313=3,G313,0)</f>
        <v>0</v>
      </c>
      <c r="BD313" s="129">
        <f>IF(AZ313=4,G313,0)</f>
        <v>0</v>
      </c>
      <c r="BE313" s="129">
        <f>IF(AZ313=5,G313,0)</f>
        <v>0</v>
      </c>
      <c r="CZ313" s="129">
        <v>0</v>
      </c>
    </row>
    <row r="314" spans="1:104">
      <c r="A314" s="164"/>
      <c r="B314" s="165" t="s">
        <v>69</v>
      </c>
      <c r="C314" s="166" t="str">
        <f>CONCATENATE(B299," ",C299)</f>
        <v>711 Izolace proti vodě</v>
      </c>
      <c r="D314" s="164"/>
      <c r="E314" s="167"/>
      <c r="F314" s="167"/>
      <c r="G314" s="168">
        <f>SUM(G299:G313)</f>
        <v>0</v>
      </c>
      <c r="O314" s="151">
        <v>4</v>
      </c>
      <c r="BA314" s="169">
        <f>SUM(BA299:BA313)</f>
        <v>0</v>
      </c>
      <c r="BB314" s="169">
        <f>SUM(BB299:BB313)</f>
        <v>0</v>
      </c>
      <c r="BC314" s="169">
        <f>SUM(BC299:BC313)</f>
        <v>0</v>
      </c>
      <c r="BD314" s="169">
        <f>SUM(BD299:BD313)</f>
        <v>0</v>
      </c>
      <c r="BE314" s="169">
        <f>SUM(BE299:BE313)</f>
        <v>0</v>
      </c>
    </row>
    <row r="315" spans="1:104">
      <c r="A315" s="144" t="s">
        <v>65</v>
      </c>
      <c r="B315" s="145" t="s">
        <v>520</v>
      </c>
      <c r="C315" s="146" t="s">
        <v>521</v>
      </c>
      <c r="D315" s="147"/>
      <c r="E315" s="148"/>
      <c r="F315" s="148"/>
      <c r="G315" s="149"/>
      <c r="H315" s="150"/>
      <c r="I315" s="150"/>
      <c r="O315" s="151">
        <v>1</v>
      </c>
    </row>
    <row r="316" spans="1:104" ht="22.5">
      <c r="A316" s="152">
        <v>140</v>
      </c>
      <c r="B316" s="153" t="s">
        <v>522</v>
      </c>
      <c r="C316" s="154" t="s">
        <v>523</v>
      </c>
      <c r="D316" s="155" t="s">
        <v>121</v>
      </c>
      <c r="E316" s="156">
        <v>305</v>
      </c>
      <c r="F316" s="156"/>
      <c r="G316" s="157">
        <f>E316*F316</f>
        <v>0</v>
      </c>
      <c r="O316" s="151">
        <v>2</v>
      </c>
      <c r="AA316" s="129">
        <v>1</v>
      </c>
      <c r="AB316" s="129">
        <v>7</v>
      </c>
      <c r="AC316" s="129">
        <v>7</v>
      </c>
      <c r="AZ316" s="129">
        <v>2</v>
      </c>
      <c r="BA316" s="129">
        <f>IF(AZ316=1,G316,0)</f>
        <v>0</v>
      </c>
      <c r="BB316" s="129">
        <f>IF(AZ316=2,G316,0)</f>
        <v>0</v>
      </c>
      <c r="BC316" s="129">
        <f>IF(AZ316=3,G316,0)</f>
        <v>0</v>
      </c>
      <c r="BD316" s="129">
        <f>IF(AZ316=4,G316,0)</f>
        <v>0</v>
      </c>
      <c r="BE316" s="129">
        <f>IF(AZ316=5,G316,0)</f>
        <v>0</v>
      </c>
      <c r="CZ316" s="129">
        <v>0</v>
      </c>
    </row>
    <row r="317" spans="1:104">
      <c r="A317" s="158"/>
      <c r="B317" s="159"/>
      <c r="C317" s="201" t="s">
        <v>524</v>
      </c>
      <c r="D317" s="202"/>
      <c r="E317" s="161">
        <v>305</v>
      </c>
      <c r="F317" s="162"/>
      <c r="G317" s="163"/>
      <c r="M317" s="160">
        <v>305</v>
      </c>
      <c r="O317" s="151"/>
    </row>
    <row r="318" spans="1:104" ht="22.5">
      <c r="A318" s="152">
        <v>141</v>
      </c>
      <c r="B318" s="153" t="s">
        <v>525</v>
      </c>
      <c r="C318" s="154" t="s">
        <v>526</v>
      </c>
      <c r="D318" s="155" t="s">
        <v>121</v>
      </c>
      <c r="E318" s="156">
        <v>857.8</v>
      </c>
      <c r="F318" s="156"/>
      <c r="G318" s="157">
        <f>E318*F318</f>
        <v>0</v>
      </c>
      <c r="O318" s="151">
        <v>2</v>
      </c>
      <c r="AA318" s="129">
        <v>1</v>
      </c>
      <c r="AB318" s="129">
        <v>7</v>
      </c>
      <c r="AC318" s="129">
        <v>7</v>
      </c>
      <c r="AZ318" s="129">
        <v>2</v>
      </c>
      <c r="BA318" s="129">
        <f>IF(AZ318=1,G318,0)</f>
        <v>0</v>
      </c>
      <c r="BB318" s="129">
        <f>IF(AZ318=2,G318,0)</f>
        <v>0</v>
      </c>
      <c r="BC318" s="129">
        <f>IF(AZ318=3,G318,0)</f>
        <v>0</v>
      </c>
      <c r="BD318" s="129">
        <f>IF(AZ318=4,G318,0)</f>
        <v>0</v>
      </c>
      <c r="BE318" s="129">
        <f>IF(AZ318=5,G318,0)</f>
        <v>0</v>
      </c>
      <c r="CZ318" s="129">
        <v>2.8800000000000002E-3</v>
      </c>
    </row>
    <row r="319" spans="1:104">
      <c r="A319" s="158"/>
      <c r="B319" s="159"/>
      <c r="C319" s="201" t="s">
        <v>527</v>
      </c>
      <c r="D319" s="202"/>
      <c r="E319" s="161">
        <v>857.8</v>
      </c>
      <c r="F319" s="162"/>
      <c r="G319" s="163"/>
      <c r="M319" s="160" t="s">
        <v>527</v>
      </c>
      <c r="O319" s="151"/>
    </row>
    <row r="320" spans="1:104" ht="22.5">
      <c r="A320" s="152">
        <v>142</v>
      </c>
      <c r="B320" s="153" t="s">
        <v>528</v>
      </c>
      <c r="C320" s="154" t="s">
        <v>529</v>
      </c>
      <c r="D320" s="155" t="s">
        <v>121</v>
      </c>
      <c r="E320" s="156">
        <v>817</v>
      </c>
      <c r="F320" s="156"/>
      <c r="G320" s="157">
        <f>E320*F320</f>
        <v>0</v>
      </c>
      <c r="O320" s="151">
        <v>2</v>
      </c>
      <c r="AA320" s="129">
        <v>1</v>
      </c>
      <c r="AB320" s="129">
        <v>7</v>
      </c>
      <c r="AC320" s="129">
        <v>7</v>
      </c>
      <c r="AZ320" s="129">
        <v>2</v>
      </c>
      <c r="BA320" s="129">
        <f>IF(AZ320=1,G320,0)</f>
        <v>0</v>
      </c>
      <c r="BB320" s="129">
        <f>IF(AZ320=2,G320,0)</f>
        <v>0</v>
      </c>
      <c r="BC320" s="129">
        <f>IF(AZ320=3,G320,0)</f>
        <v>0</v>
      </c>
      <c r="BD320" s="129">
        <f>IF(AZ320=4,G320,0)</f>
        <v>0</v>
      </c>
      <c r="BE320" s="129">
        <f>IF(AZ320=5,G320,0)</f>
        <v>0</v>
      </c>
      <c r="CZ320" s="129">
        <v>2.3000000000000001E-4</v>
      </c>
    </row>
    <row r="321" spans="1:104" ht="22.5">
      <c r="A321" s="152">
        <v>143</v>
      </c>
      <c r="B321" s="153" t="s">
        <v>530</v>
      </c>
      <c r="C321" s="154" t="s">
        <v>531</v>
      </c>
      <c r="D321" s="155" t="s">
        <v>68</v>
      </c>
      <c r="E321" s="156">
        <v>2455</v>
      </c>
      <c r="F321" s="156"/>
      <c r="G321" s="157">
        <f>E321*F321</f>
        <v>0</v>
      </c>
      <c r="O321" s="151">
        <v>2</v>
      </c>
      <c r="AA321" s="129">
        <v>12</v>
      </c>
      <c r="AB321" s="129">
        <v>0</v>
      </c>
      <c r="AC321" s="129">
        <v>284</v>
      </c>
      <c r="AZ321" s="129">
        <v>2</v>
      </c>
      <c r="BA321" s="129">
        <f>IF(AZ321=1,G321,0)</f>
        <v>0</v>
      </c>
      <c r="BB321" s="129">
        <f>IF(AZ321=2,G321,0)</f>
        <v>0</v>
      </c>
      <c r="BC321" s="129">
        <f>IF(AZ321=3,G321,0)</f>
        <v>0</v>
      </c>
      <c r="BD321" s="129">
        <f>IF(AZ321=4,G321,0)</f>
        <v>0</v>
      </c>
      <c r="BE321" s="129">
        <f>IF(AZ321=5,G321,0)</f>
        <v>0</v>
      </c>
      <c r="CZ321" s="129">
        <v>0</v>
      </c>
    </row>
    <row r="322" spans="1:104">
      <c r="A322" s="158"/>
      <c r="B322" s="159"/>
      <c r="C322" s="201" t="s">
        <v>532</v>
      </c>
      <c r="D322" s="202"/>
      <c r="E322" s="161">
        <v>2455</v>
      </c>
      <c r="F322" s="162"/>
      <c r="G322" s="163"/>
      <c r="M322" s="160" t="s">
        <v>532</v>
      </c>
      <c r="O322" s="151"/>
    </row>
    <row r="323" spans="1:104" ht="22.5">
      <c r="A323" s="152">
        <v>144</v>
      </c>
      <c r="B323" s="153" t="s">
        <v>533</v>
      </c>
      <c r="C323" s="154" t="s">
        <v>534</v>
      </c>
      <c r="D323" s="155" t="s">
        <v>114</v>
      </c>
      <c r="E323" s="156">
        <v>168.1</v>
      </c>
      <c r="F323" s="156"/>
      <c r="G323" s="157">
        <f>E323*F323</f>
        <v>0</v>
      </c>
      <c r="O323" s="151">
        <v>2</v>
      </c>
      <c r="AA323" s="129">
        <v>12</v>
      </c>
      <c r="AB323" s="129">
        <v>0</v>
      </c>
      <c r="AC323" s="129">
        <v>285</v>
      </c>
      <c r="AZ323" s="129">
        <v>2</v>
      </c>
      <c r="BA323" s="129">
        <f>IF(AZ323=1,G323,0)</f>
        <v>0</v>
      </c>
      <c r="BB323" s="129">
        <f>IF(AZ323=2,G323,0)</f>
        <v>0</v>
      </c>
      <c r="BC323" s="129">
        <f>IF(AZ323=3,G323,0)</f>
        <v>0</v>
      </c>
      <c r="BD323" s="129">
        <f>IF(AZ323=4,G323,0)</f>
        <v>0</v>
      </c>
      <c r="BE323" s="129">
        <f>IF(AZ323=5,G323,0)</f>
        <v>0</v>
      </c>
      <c r="CZ323" s="129">
        <v>0</v>
      </c>
    </row>
    <row r="324" spans="1:104">
      <c r="A324" s="158"/>
      <c r="B324" s="159"/>
      <c r="C324" s="201" t="s">
        <v>535</v>
      </c>
      <c r="D324" s="202"/>
      <c r="E324" s="161">
        <v>168.1</v>
      </c>
      <c r="F324" s="162"/>
      <c r="G324" s="163"/>
      <c r="M324" s="160" t="s">
        <v>535</v>
      </c>
      <c r="O324" s="151"/>
    </row>
    <row r="325" spans="1:104" ht="22.5">
      <c r="A325" s="152">
        <v>145</v>
      </c>
      <c r="B325" s="153" t="s">
        <v>536</v>
      </c>
      <c r="C325" s="154" t="s">
        <v>537</v>
      </c>
      <c r="D325" s="155" t="s">
        <v>68</v>
      </c>
      <c r="E325" s="156">
        <v>6</v>
      </c>
      <c r="F325" s="156"/>
      <c r="G325" s="157">
        <f>E325*F325</f>
        <v>0</v>
      </c>
      <c r="O325" s="151">
        <v>2</v>
      </c>
      <c r="AA325" s="129">
        <v>12</v>
      </c>
      <c r="AB325" s="129">
        <v>0</v>
      </c>
      <c r="AC325" s="129">
        <v>286</v>
      </c>
      <c r="AZ325" s="129">
        <v>2</v>
      </c>
      <c r="BA325" s="129">
        <f>IF(AZ325=1,G325,0)</f>
        <v>0</v>
      </c>
      <c r="BB325" s="129">
        <f>IF(AZ325=2,G325,0)</f>
        <v>0</v>
      </c>
      <c r="BC325" s="129">
        <f>IF(AZ325=3,G325,0)</f>
        <v>0</v>
      </c>
      <c r="BD325" s="129">
        <f>IF(AZ325=4,G325,0)</f>
        <v>0</v>
      </c>
      <c r="BE325" s="129">
        <f>IF(AZ325=5,G325,0)</f>
        <v>0</v>
      </c>
      <c r="CZ325" s="129">
        <v>0</v>
      </c>
    </row>
    <row r="326" spans="1:104">
      <c r="A326" s="152">
        <v>146</v>
      </c>
      <c r="B326" s="153" t="s">
        <v>538</v>
      </c>
      <c r="C326" s="154" t="s">
        <v>539</v>
      </c>
      <c r="D326" s="155" t="s">
        <v>68</v>
      </c>
      <c r="E326" s="156">
        <v>6</v>
      </c>
      <c r="F326" s="156"/>
      <c r="G326" s="157">
        <f>E326*F326</f>
        <v>0</v>
      </c>
      <c r="O326" s="151">
        <v>2</v>
      </c>
      <c r="AA326" s="129">
        <v>12</v>
      </c>
      <c r="AB326" s="129">
        <v>0</v>
      </c>
      <c r="AC326" s="129">
        <v>287</v>
      </c>
      <c r="AZ326" s="129">
        <v>2</v>
      </c>
      <c r="BA326" s="129">
        <f>IF(AZ326=1,G326,0)</f>
        <v>0</v>
      </c>
      <c r="BB326" s="129">
        <f>IF(AZ326=2,G326,0)</f>
        <v>0</v>
      </c>
      <c r="BC326" s="129">
        <f>IF(AZ326=3,G326,0)</f>
        <v>0</v>
      </c>
      <c r="BD326" s="129">
        <f>IF(AZ326=4,G326,0)</f>
        <v>0</v>
      </c>
      <c r="BE326" s="129">
        <f>IF(AZ326=5,G326,0)</f>
        <v>0</v>
      </c>
      <c r="CZ326" s="129">
        <v>0</v>
      </c>
    </row>
    <row r="327" spans="1:104">
      <c r="A327" s="152">
        <v>147</v>
      </c>
      <c r="B327" s="153" t="s">
        <v>540</v>
      </c>
      <c r="C327" s="154" t="s">
        <v>541</v>
      </c>
      <c r="D327" s="155" t="s">
        <v>114</v>
      </c>
      <c r="E327" s="156">
        <v>162</v>
      </c>
      <c r="F327" s="156"/>
      <c r="G327" s="157">
        <f>E327*F327</f>
        <v>0</v>
      </c>
      <c r="O327" s="151">
        <v>2</v>
      </c>
      <c r="AA327" s="129">
        <v>12</v>
      </c>
      <c r="AB327" s="129">
        <v>0</v>
      </c>
      <c r="AC327" s="129">
        <v>288</v>
      </c>
      <c r="AZ327" s="129">
        <v>2</v>
      </c>
      <c r="BA327" s="129">
        <f>IF(AZ327=1,G327,0)</f>
        <v>0</v>
      </c>
      <c r="BB327" s="129">
        <f>IF(AZ327=2,G327,0)</f>
        <v>0</v>
      </c>
      <c r="BC327" s="129">
        <f>IF(AZ327=3,G327,0)</f>
        <v>0</v>
      </c>
      <c r="BD327" s="129">
        <f>IF(AZ327=4,G327,0)</f>
        <v>0</v>
      </c>
      <c r="BE327" s="129">
        <f>IF(AZ327=5,G327,0)</f>
        <v>0</v>
      </c>
      <c r="CZ327" s="129">
        <v>0</v>
      </c>
    </row>
    <row r="328" spans="1:104">
      <c r="A328" s="158"/>
      <c r="B328" s="159"/>
      <c r="C328" s="201" t="s">
        <v>542</v>
      </c>
      <c r="D328" s="202"/>
      <c r="E328" s="161">
        <v>162</v>
      </c>
      <c r="F328" s="162"/>
      <c r="G328" s="163"/>
      <c r="M328" s="160" t="s">
        <v>542</v>
      </c>
      <c r="O328" s="151"/>
    </row>
    <row r="329" spans="1:104" ht="22.5">
      <c r="A329" s="152">
        <v>148</v>
      </c>
      <c r="B329" s="153" t="s">
        <v>543</v>
      </c>
      <c r="C329" s="154" t="s">
        <v>544</v>
      </c>
      <c r="D329" s="155" t="s">
        <v>68</v>
      </c>
      <c r="E329" s="156">
        <v>12</v>
      </c>
      <c r="F329" s="156"/>
      <c r="G329" s="157">
        <f>E329*F329</f>
        <v>0</v>
      </c>
      <c r="O329" s="151">
        <v>2</v>
      </c>
      <c r="AA329" s="129">
        <v>12</v>
      </c>
      <c r="AB329" s="129">
        <v>0</v>
      </c>
      <c r="AC329" s="129">
        <v>289</v>
      </c>
      <c r="AZ329" s="129">
        <v>2</v>
      </c>
      <c r="BA329" s="129">
        <f>IF(AZ329=1,G329,0)</f>
        <v>0</v>
      </c>
      <c r="BB329" s="129">
        <f>IF(AZ329=2,G329,0)</f>
        <v>0</v>
      </c>
      <c r="BC329" s="129">
        <f>IF(AZ329=3,G329,0)</f>
        <v>0</v>
      </c>
      <c r="BD329" s="129">
        <f>IF(AZ329=4,G329,0)</f>
        <v>0</v>
      </c>
      <c r="BE329" s="129">
        <f>IF(AZ329=5,G329,0)</f>
        <v>0</v>
      </c>
      <c r="CZ329" s="129">
        <v>0</v>
      </c>
    </row>
    <row r="330" spans="1:104">
      <c r="A330" s="152">
        <v>149</v>
      </c>
      <c r="B330" s="153" t="s">
        <v>545</v>
      </c>
      <c r="C330" s="154" t="s">
        <v>546</v>
      </c>
      <c r="D330" s="155" t="s">
        <v>114</v>
      </c>
      <c r="E330" s="156">
        <v>2.5</v>
      </c>
      <c r="F330" s="156"/>
      <c r="G330" s="157">
        <f>E330*F330</f>
        <v>0</v>
      </c>
      <c r="O330" s="151">
        <v>2</v>
      </c>
      <c r="AA330" s="129">
        <v>12</v>
      </c>
      <c r="AB330" s="129">
        <v>0</v>
      </c>
      <c r="AC330" s="129">
        <v>290</v>
      </c>
      <c r="AZ330" s="129">
        <v>2</v>
      </c>
      <c r="BA330" s="129">
        <f>IF(AZ330=1,G330,0)</f>
        <v>0</v>
      </c>
      <c r="BB330" s="129">
        <f>IF(AZ330=2,G330,0)</f>
        <v>0</v>
      </c>
      <c r="BC330" s="129">
        <f>IF(AZ330=3,G330,0)</f>
        <v>0</v>
      </c>
      <c r="BD330" s="129">
        <f>IF(AZ330=4,G330,0)</f>
        <v>0</v>
      </c>
      <c r="BE330" s="129">
        <f>IF(AZ330=5,G330,0)</f>
        <v>0</v>
      </c>
      <c r="CZ330" s="129">
        <v>0</v>
      </c>
    </row>
    <row r="331" spans="1:104">
      <c r="A331" s="158"/>
      <c r="B331" s="159"/>
      <c r="C331" s="201" t="s">
        <v>547</v>
      </c>
      <c r="D331" s="202"/>
      <c r="E331" s="161">
        <v>2.5</v>
      </c>
      <c r="F331" s="162"/>
      <c r="G331" s="163"/>
      <c r="M331" s="160" t="s">
        <v>547</v>
      </c>
      <c r="O331" s="151"/>
    </row>
    <row r="332" spans="1:104">
      <c r="A332" s="152">
        <v>150</v>
      </c>
      <c r="B332" s="153" t="s">
        <v>548</v>
      </c>
      <c r="C332" s="154" t="s">
        <v>549</v>
      </c>
      <c r="D332" s="155" t="s">
        <v>114</v>
      </c>
      <c r="E332" s="156">
        <v>170.1</v>
      </c>
      <c r="F332" s="156"/>
      <c r="G332" s="157">
        <f>E332*F332</f>
        <v>0</v>
      </c>
      <c r="O332" s="151">
        <v>2</v>
      </c>
      <c r="AA332" s="129">
        <v>12</v>
      </c>
      <c r="AB332" s="129">
        <v>0</v>
      </c>
      <c r="AC332" s="129">
        <v>291</v>
      </c>
      <c r="AZ332" s="129">
        <v>2</v>
      </c>
      <c r="BA332" s="129">
        <f>IF(AZ332=1,G332,0)</f>
        <v>0</v>
      </c>
      <c r="BB332" s="129">
        <f>IF(AZ332=2,G332,0)</f>
        <v>0</v>
      </c>
      <c r="BC332" s="129">
        <f>IF(AZ332=3,G332,0)</f>
        <v>0</v>
      </c>
      <c r="BD332" s="129">
        <f>IF(AZ332=4,G332,0)</f>
        <v>0</v>
      </c>
      <c r="BE332" s="129">
        <f>IF(AZ332=5,G332,0)</f>
        <v>0</v>
      </c>
      <c r="CZ332" s="129">
        <v>0</v>
      </c>
    </row>
    <row r="333" spans="1:104">
      <c r="A333" s="158"/>
      <c r="B333" s="159"/>
      <c r="C333" s="201" t="s">
        <v>550</v>
      </c>
      <c r="D333" s="202"/>
      <c r="E333" s="161">
        <v>170.1</v>
      </c>
      <c r="F333" s="162"/>
      <c r="G333" s="163"/>
      <c r="M333" s="160" t="s">
        <v>550</v>
      </c>
      <c r="O333" s="151"/>
    </row>
    <row r="334" spans="1:104">
      <c r="A334" s="152">
        <v>151</v>
      </c>
      <c r="B334" s="153" t="s">
        <v>551</v>
      </c>
      <c r="C334" s="154" t="s">
        <v>552</v>
      </c>
      <c r="D334" s="155" t="s">
        <v>54</v>
      </c>
      <c r="E334" s="156"/>
      <c r="F334" s="156"/>
      <c r="G334" s="157">
        <f>E334*F334</f>
        <v>0</v>
      </c>
      <c r="O334" s="151">
        <v>2</v>
      </c>
      <c r="AA334" s="129">
        <v>7</v>
      </c>
      <c r="AB334" s="129">
        <v>1002</v>
      </c>
      <c r="AC334" s="129">
        <v>5</v>
      </c>
      <c r="AZ334" s="129">
        <v>2</v>
      </c>
      <c r="BA334" s="129">
        <f>IF(AZ334=1,G334,0)</f>
        <v>0</v>
      </c>
      <c r="BB334" s="129">
        <f>IF(AZ334=2,G334,0)</f>
        <v>0</v>
      </c>
      <c r="BC334" s="129">
        <f>IF(AZ334=3,G334,0)</f>
        <v>0</v>
      </c>
      <c r="BD334" s="129">
        <f>IF(AZ334=4,G334,0)</f>
        <v>0</v>
      </c>
      <c r="BE334" s="129">
        <f>IF(AZ334=5,G334,0)</f>
        <v>0</v>
      </c>
      <c r="CZ334" s="129">
        <v>0</v>
      </c>
    </row>
    <row r="335" spans="1:104">
      <c r="A335" s="164"/>
      <c r="B335" s="165" t="s">
        <v>69</v>
      </c>
      <c r="C335" s="166" t="str">
        <f>CONCATENATE(B315," ",C315)</f>
        <v>712 Živičné krytiny</v>
      </c>
      <c r="D335" s="164"/>
      <c r="E335" s="167"/>
      <c r="F335" s="167"/>
      <c r="G335" s="168">
        <f>SUM(G315:G334)</f>
        <v>0</v>
      </c>
      <c r="O335" s="151">
        <v>4</v>
      </c>
      <c r="BA335" s="169">
        <f>SUM(BA315:BA334)</f>
        <v>0</v>
      </c>
      <c r="BB335" s="169">
        <f>SUM(BB315:BB334)</f>
        <v>0</v>
      </c>
      <c r="BC335" s="169">
        <f>SUM(BC315:BC334)</f>
        <v>0</v>
      </c>
      <c r="BD335" s="169">
        <f>SUM(BD315:BD334)</f>
        <v>0</v>
      </c>
      <c r="BE335" s="169">
        <f>SUM(BE315:BE334)</f>
        <v>0</v>
      </c>
    </row>
    <row r="336" spans="1:104">
      <c r="A336" s="144" t="s">
        <v>65</v>
      </c>
      <c r="B336" s="145" t="s">
        <v>553</v>
      </c>
      <c r="C336" s="146" t="s">
        <v>554</v>
      </c>
      <c r="D336" s="147"/>
      <c r="E336" s="148"/>
      <c r="F336" s="148"/>
      <c r="G336" s="149"/>
      <c r="H336" s="150"/>
      <c r="I336" s="150"/>
      <c r="O336" s="151">
        <v>1</v>
      </c>
    </row>
    <row r="337" spans="1:104" ht="22.5">
      <c r="A337" s="152">
        <v>152</v>
      </c>
      <c r="B337" s="153" t="s">
        <v>555</v>
      </c>
      <c r="C337" s="154" t="s">
        <v>556</v>
      </c>
      <c r="D337" s="155" t="s">
        <v>121</v>
      </c>
      <c r="E337" s="156">
        <v>116.78</v>
      </c>
      <c r="F337" s="156"/>
      <c r="G337" s="157">
        <f>E337*F337</f>
        <v>0</v>
      </c>
      <c r="O337" s="151">
        <v>2</v>
      </c>
      <c r="AA337" s="129">
        <v>1</v>
      </c>
      <c r="AB337" s="129">
        <v>7</v>
      </c>
      <c r="AC337" s="129">
        <v>7</v>
      </c>
      <c r="AZ337" s="129">
        <v>2</v>
      </c>
      <c r="BA337" s="129">
        <f>IF(AZ337=1,G337,0)</f>
        <v>0</v>
      </c>
      <c r="BB337" s="129">
        <f>IF(AZ337=2,G337,0)</f>
        <v>0</v>
      </c>
      <c r="BC337" s="129">
        <f>IF(AZ337=3,G337,0)</f>
        <v>0</v>
      </c>
      <c r="BD337" s="129">
        <f>IF(AZ337=4,G337,0)</f>
        <v>0</v>
      </c>
      <c r="BE337" s="129">
        <f>IF(AZ337=5,G337,0)</f>
        <v>0</v>
      </c>
      <c r="CZ337" s="129">
        <v>0</v>
      </c>
    </row>
    <row r="338" spans="1:104">
      <c r="A338" s="158"/>
      <c r="B338" s="159"/>
      <c r="C338" s="201" t="s">
        <v>557</v>
      </c>
      <c r="D338" s="202"/>
      <c r="E338" s="161">
        <v>87.08</v>
      </c>
      <c r="F338" s="162"/>
      <c r="G338" s="163"/>
      <c r="M338" s="160" t="s">
        <v>557</v>
      </c>
      <c r="O338" s="151"/>
    </row>
    <row r="339" spans="1:104">
      <c r="A339" s="158"/>
      <c r="B339" s="159"/>
      <c r="C339" s="201" t="s">
        <v>558</v>
      </c>
      <c r="D339" s="202"/>
      <c r="E339" s="161">
        <v>29.7</v>
      </c>
      <c r="F339" s="162"/>
      <c r="G339" s="163"/>
      <c r="M339" s="160" t="s">
        <v>558</v>
      </c>
      <c r="O339" s="151"/>
    </row>
    <row r="340" spans="1:104" ht="22.5">
      <c r="A340" s="152">
        <v>153</v>
      </c>
      <c r="B340" s="153" t="s">
        <v>559</v>
      </c>
      <c r="C340" s="154" t="s">
        <v>560</v>
      </c>
      <c r="D340" s="155" t="s">
        <v>121</v>
      </c>
      <c r="E340" s="156">
        <v>817</v>
      </c>
      <c r="F340" s="156"/>
      <c r="G340" s="157">
        <f>E340*F340</f>
        <v>0</v>
      </c>
      <c r="O340" s="151">
        <v>2</v>
      </c>
      <c r="AA340" s="129">
        <v>1</v>
      </c>
      <c r="AB340" s="129">
        <v>7</v>
      </c>
      <c r="AC340" s="129">
        <v>7</v>
      </c>
      <c r="AZ340" s="129">
        <v>2</v>
      </c>
      <c r="BA340" s="129">
        <f>IF(AZ340=1,G340,0)</f>
        <v>0</v>
      </c>
      <c r="BB340" s="129">
        <f>IF(AZ340=2,G340,0)</f>
        <v>0</v>
      </c>
      <c r="BC340" s="129">
        <f>IF(AZ340=3,G340,0)</f>
        <v>0</v>
      </c>
      <c r="BD340" s="129">
        <f>IF(AZ340=4,G340,0)</f>
        <v>0</v>
      </c>
      <c r="BE340" s="129">
        <f>IF(AZ340=5,G340,0)</f>
        <v>0</v>
      </c>
      <c r="CZ340" s="129">
        <v>0</v>
      </c>
    </row>
    <row r="341" spans="1:104">
      <c r="A341" s="158"/>
      <c r="B341" s="159"/>
      <c r="C341" s="201" t="s">
        <v>561</v>
      </c>
      <c r="D341" s="202"/>
      <c r="E341" s="161">
        <v>817</v>
      </c>
      <c r="F341" s="162"/>
      <c r="G341" s="163"/>
      <c r="M341" s="160" t="s">
        <v>561</v>
      </c>
      <c r="O341" s="151"/>
    </row>
    <row r="342" spans="1:104" ht="22.5">
      <c r="A342" s="152">
        <v>154</v>
      </c>
      <c r="B342" s="153" t="s">
        <v>562</v>
      </c>
      <c r="C342" s="154" t="s">
        <v>563</v>
      </c>
      <c r="D342" s="155" t="s">
        <v>121</v>
      </c>
      <c r="E342" s="156">
        <v>346.5</v>
      </c>
      <c r="F342" s="156"/>
      <c r="G342" s="157">
        <f>E342*F342</f>
        <v>0</v>
      </c>
      <c r="O342" s="151">
        <v>2</v>
      </c>
      <c r="AA342" s="129">
        <v>1</v>
      </c>
      <c r="AB342" s="129">
        <v>7</v>
      </c>
      <c r="AC342" s="129">
        <v>7</v>
      </c>
      <c r="AZ342" s="129">
        <v>2</v>
      </c>
      <c r="BA342" s="129">
        <f>IF(AZ342=1,G342,0)</f>
        <v>0</v>
      </c>
      <c r="BB342" s="129">
        <f>IF(AZ342=2,G342,0)</f>
        <v>0</v>
      </c>
      <c r="BC342" s="129">
        <f>IF(AZ342=3,G342,0)</f>
        <v>0</v>
      </c>
      <c r="BD342" s="129">
        <f>IF(AZ342=4,G342,0)</f>
        <v>0</v>
      </c>
      <c r="BE342" s="129">
        <f>IF(AZ342=5,G342,0)</f>
        <v>0</v>
      </c>
      <c r="CZ342" s="129">
        <v>5.7200000000000003E-3</v>
      </c>
    </row>
    <row r="343" spans="1:104">
      <c r="A343" s="158"/>
      <c r="B343" s="159"/>
      <c r="C343" s="201" t="s">
        <v>564</v>
      </c>
      <c r="D343" s="202"/>
      <c r="E343" s="161">
        <v>346.5</v>
      </c>
      <c r="F343" s="162"/>
      <c r="G343" s="163"/>
      <c r="M343" s="160" t="s">
        <v>564</v>
      </c>
      <c r="O343" s="151"/>
    </row>
    <row r="344" spans="1:104" ht="22.5">
      <c r="A344" s="152">
        <v>155</v>
      </c>
      <c r="B344" s="153" t="s">
        <v>565</v>
      </c>
      <c r="C344" s="154" t="s">
        <v>566</v>
      </c>
      <c r="D344" s="155" t="s">
        <v>121</v>
      </c>
      <c r="E344" s="156">
        <v>7.68</v>
      </c>
      <c r="F344" s="156"/>
      <c r="G344" s="157">
        <f>E344*F344</f>
        <v>0</v>
      </c>
      <c r="O344" s="151">
        <v>2</v>
      </c>
      <c r="AA344" s="129">
        <v>1</v>
      </c>
      <c r="AB344" s="129">
        <v>7</v>
      </c>
      <c r="AC344" s="129">
        <v>7</v>
      </c>
      <c r="AZ344" s="129">
        <v>2</v>
      </c>
      <c r="BA344" s="129">
        <f>IF(AZ344=1,G344,0)</f>
        <v>0</v>
      </c>
      <c r="BB344" s="129">
        <f>IF(AZ344=2,G344,0)</f>
        <v>0</v>
      </c>
      <c r="BC344" s="129">
        <f>IF(AZ344=3,G344,0)</f>
        <v>0</v>
      </c>
      <c r="BD344" s="129">
        <f>IF(AZ344=4,G344,0)</f>
        <v>0</v>
      </c>
      <c r="BE344" s="129">
        <f>IF(AZ344=5,G344,0)</f>
        <v>0</v>
      </c>
      <c r="CZ344" s="129">
        <v>0</v>
      </c>
    </row>
    <row r="345" spans="1:104">
      <c r="A345" s="158"/>
      <c r="B345" s="159"/>
      <c r="C345" s="201" t="s">
        <v>567</v>
      </c>
      <c r="D345" s="202"/>
      <c r="E345" s="161">
        <v>7.68</v>
      </c>
      <c r="F345" s="162"/>
      <c r="G345" s="163"/>
      <c r="M345" s="160" t="s">
        <v>567</v>
      </c>
      <c r="O345" s="151"/>
    </row>
    <row r="346" spans="1:104" ht="22.5">
      <c r="A346" s="152">
        <v>156</v>
      </c>
      <c r="B346" s="153" t="s">
        <v>568</v>
      </c>
      <c r="C346" s="154" t="s">
        <v>569</v>
      </c>
      <c r="D346" s="155" t="s">
        <v>121</v>
      </c>
      <c r="E346" s="156">
        <v>147.12</v>
      </c>
      <c r="F346" s="156"/>
      <c r="G346" s="157">
        <f>E346*F346</f>
        <v>0</v>
      </c>
      <c r="O346" s="151">
        <v>2</v>
      </c>
      <c r="AA346" s="129">
        <v>1</v>
      </c>
      <c r="AB346" s="129">
        <v>7</v>
      </c>
      <c r="AC346" s="129">
        <v>7</v>
      </c>
      <c r="AZ346" s="129">
        <v>2</v>
      </c>
      <c r="BA346" s="129">
        <f>IF(AZ346=1,G346,0)</f>
        <v>0</v>
      </c>
      <c r="BB346" s="129">
        <f>IF(AZ346=2,G346,0)</f>
        <v>0</v>
      </c>
      <c r="BC346" s="129">
        <f>IF(AZ346=3,G346,0)</f>
        <v>0</v>
      </c>
      <c r="BD346" s="129">
        <f>IF(AZ346=4,G346,0)</f>
        <v>0</v>
      </c>
      <c r="BE346" s="129">
        <f>IF(AZ346=5,G346,0)</f>
        <v>0</v>
      </c>
      <c r="CZ346" s="129">
        <v>2.4099999999999998E-3</v>
      </c>
    </row>
    <row r="347" spans="1:104">
      <c r="A347" s="158"/>
      <c r="B347" s="159"/>
      <c r="C347" s="201" t="s">
        <v>570</v>
      </c>
      <c r="D347" s="202"/>
      <c r="E347" s="161">
        <v>147.12</v>
      </c>
      <c r="F347" s="162"/>
      <c r="G347" s="163"/>
      <c r="M347" s="160" t="s">
        <v>570</v>
      </c>
      <c r="O347" s="151"/>
    </row>
    <row r="348" spans="1:104" ht="22.5">
      <c r="A348" s="152">
        <v>157</v>
      </c>
      <c r="B348" s="153" t="s">
        <v>571</v>
      </c>
      <c r="C348" s="154" t="s">
        <v>572</v>
      </c>
      <c r="D348" s="155" t="s">
        <v>121</v>
      </c>
      <c r="E348" s="156">
        <v>46.5</v>
      </c>
      <c r="F348" s="156"/>
      <c r="G348" s="157">
        <f>E348*F348</f>
        <v>0</v>
      </c>
      <c r="O348" s="151">
        <v>2</v>
      </c>
      <c r="AA348" s="129">
        <v>1</v>
      </c>
      <c r="AB348" s="129">
        <v>7</v>
      </c>
      <c r="AC348" s="129">
        <v>7</v>
      </c>
      <c r="AZ348" s="129">
        <v>2</v>
      </c>
      <c r="BA348" s="129">
        <f>IF(AZ348=1,G348,0)</f>
        <v>0</v>
      </c>
      <c r="BB348" s="129">
        <f>IF(AZ348=2,G348,0)</f>
        <v>0</v>
      </c>
      <c r="BC348" s="129">
        <f>IF(AZ348=3,G348,0)</f>
        <v>0</v>
      </c>
      <c r="BD348" s="129">
        <f>IF(AZ348=4,G348,0)</f>
        <v>0</v>
      </c>
      <c r="BE348" s="129">
        <f>IF(AZ348=5,G348,0)</f>
        <v>0</v>
      </c>
      <c r="CZ348" s="129">
        <v>0</v>
      </c>
    </row>
    <row r="349" spans="1:104">
      <c r="A349" s="158"/>
      <c r="B349" s="159"/>
      <c r="C349" s="201" t="s">
        <v>573</v>
      </c>
      <c r="D349" s="202"/>
      <c r="E349" s="161">
        <v>46.5</v>
      </c>
      <c r="F349" s="162"/>
      <c r="G349" s="163"/>
      <c r="M349" s="160" t="s">
        <v>573</v>
      </c>
      <c r="O349" s="151"/>
    </row>
    <row r="350" spans="1:104" ht="22.5">
      <c r="A350" s="152">
        <v>158</v>
      </c>
      <c r="B350" s="153" t="s">
        <v>574</v>
      </c>
      <c r="C350" s="154" t="s">
        <v>575</v>
      </c>
      <c r="D350" s="155" t="s">
        <v>121</v>
      </c>
      <c r="E350" s="156">
        <v>152.05000000000001</v>
      </c>
      <c r="F350" s="156"/>
      <c r="G350" s="157">
        <f>E350*F350</f>
        <v>0</v>
      </c>
      <c r="O350" s="151">
        <v>2</v>
      </c>
      <c r="AA350" s="129">
        <v>1</v>
      </c>
      <c r="AB350" s="129">
        <v>7</v>
      </c>
      <c r="AC350" s="129">
        <v>7</v>
      </c>
      <c r="AZ350" s="129">
        <v>2</v>
      </c>
      <c r="BA350" s="129">
        <f>IF(AZ350=1,G350,0)</f>
        <v>0</v>
      </c>
      <c r="BB350" s="129">
        <f>IF(AZ350=2,G350,0)</f>
        <v>0</v>
      </c>
      <c r="BC350" s="129">
        <f>IF(AZ350=3,G350,0)</f>
        <v>0</v>
      </c>
      <c r="BD350" s="129">
        <f>IF(AZ350=4,G350,0)</f>
        <v>0</v>
      </c>
      <c r="BE350" s="129">
        <f>IF(AZ350=5,G350,0)</f>
        <v>0</v>
      </c>
      <c r="CZ350" s="129">
        <v>0</v>
      </c>
    </row>
    <row r="351" spans="1:104">
      <c r="A351" s="152">
        <v>159</v>
      </c>
      <c r="B351" s="153" t="s">
        <v>576</v>
      </c>
      <c r="C351" s="154" t="s">
        <v>577</v>
      </c>
      <c r="D351" s="155" t="s">
        <v>121</v>
      </c>
      <c r="E351" s="156">
        <v>154.80000000000001</v>
      </c>
      <c r="F351" s="156"/>
      <c r="G351" s="157">
        <f>E351*F351</f>
        <v>0</v>
      </c>
      <c r="O351" s="151">
        <v>2</v>
      </c>
      <c r="AA351" s="129">
        <v>1</v>
      </c>
      <c r="AB351" s="129">
        <v>7</v>
      </c>
      <c r="AC351" s="129">
        <v>7</v>
      </c>
      <c r="AZ351" s="129">
        <v>2</v>
      </c>
      <c r="BA351" s="129">
        <f>IF(AZ351=1,G351,0)</f>
        <v>0</v>
      </c>
      <c r="BB351" s="129">
        <f>IF(AZ351=2,G351,0)</f>
        <v>0</v>
      </c>
      <c r="BC351" s="129">
        <f>IF(AZ351=3,G351,0)</f>
        <v>0</v>
      </c>
      <c r="BD351" s="129">
        <f>IF(AZ351=4,G351,0)</f>
        <v>0</v>
      </c>
      <c r="BE351" s="129">
        <f>IF(AZ351=5,G351,0)</f>
        <v>0</v>
      </c>
      <c r="CZ351" s="129">
        <v>1.64E-3</v>
      </c>
    </row>
    <row r="352" spans="1:104">
      <c r="A352" s="158"/>
      <c r="B352" s="159"/>
      <c r="C352" s="201" t="s">
        <v>578</v>
      </c>
      <c r="D352" s="202"/>
      <c r="E352" s="161">
        <v>154.80000000000001</v>
      </c>
      <c r="F352" s="162"/>
      <c r="G352" s="163"/>
      <c r="M352" s="160" t="s">
        <v>578</v>
      </c>
      <c r="O352" s="151"/>
    </row>
    <row r="353" spans="1:104">
      <c r="A353" s="152">
        <v>160</v>
      </c>
      <c r="B353" s="153" t="s">
        <v>579</v>
      </c>
      <c r="C353" s="154" t="s">
        <v>580</v>
      </c>
      <c r="D353" s="155" t="s">
        <v>114</v>
      </c>
      <c r="E353" s="156">
        <v>162</v>
      </c>
      <c r="F353" s="156"/>
      <c r="G353" s="157">
        <f>E353*F353</f>
        <v>0</v>
      </c>
      <c r="O353" s="151">
        <v>2</v>
      </c>
      <c r="AA353" s="129">
        <v>12</v>
      </c>
      <c r="AB353" s="129">
        <v>0</v>
      </c>
      <c r="AC353" s="129">
        <v>292</v>
      </c>
      <c r="AZ353" s="129">
        <v>2</v>
      </c>
      <c r="BA353" s="129">
        <f>IF(AZ353=1,G353,0)</f>
        <v>0</v>
      </c>
      <c r="BB353" s="129">
        <f>IF(AZ353=2,G353,0)</f>
        <v>0</v>
      </c>
      <c r="BC353" s="129">
        <f>IF(AZ353=3,G353,0)</f>
        <v>0</v>
      </c>
      <c r="BD353" s="129">
        <f>IF(AZ353=4,G353,0)</f>
        <v>0</v>
      </c>
      <c r="BE353" s="129">
        <f>IF(AZ353=5,G353,0)</f>
        <v>0</v>
      </c>
      <c r="CZ353" s="129">
        <v>0</v>
      </c>
    </row>
    <row r="354" spans="1:104">
      <c r="A354" s="152">
        <v>161</v>
      </c>
      <c r="B354" s="153" t="s">
        <v>581</v>
      </c>
      <c r="C354" s="154" t="s">
        <v>582</v>
      </c>
      <c r="D354" s="155" t="s">
        <v>68</v>
      </c>
      <c r="E354" s="156">
        <v>1797.4</v>
      </c>
      <c r="F354" s="156"/>
      <c r="G354" s="157">
        <f>E354*F354</f>
        <v>0</v>
      </c>
      <c r="O354" s="151">
        <v>2</v>
      </c>
      <c r="AA354" s="129">
        <v>12</v>
      </c>
      <c r="AB354" s="129">
        <v>0</v>
      </c>
      <c r="AC354" s="129">
        <v>293</v>
      </c>
      <c r="AZ354" s="129">
        <v>2</v>
      </c>
      <c r="BA354" s="129">
        <f>IF(AZ354=1,G354,0)</f>
        <v>0</v>
      </c>
      <c r="BB354" s="129">
        <f>IF(AZ354=2,G354,0)</f>
        <v>0</v>
      </c>
      <c r="BC354" s="129">
        <f>IF(AZ354=3,G354,0)</f>
        <v>0</v>
      </c>
      <c r="BD354" s="129">
        <f>IF(AZ354=4,G354,0)</f>
        <v>0</v>
      </c>
      <c r="BE354" s="129">
        <f>IF(AZ354=5,G354,0)</f>
        <v>0</v>
      </c>
      <c r="CZ354" s="129">
        <v>0</v>
      </c>
    </row>
    <row r="355" spans="1:104">
      <c r="A355" s="158"/>
      <c r="B355" s="159"/>
      <c r="C355" s="201" t="s">
        <v>583</v>
      </c>
      <c r="D355" s="202"/>
      <c r="E355" s="161">
        <v>1797.4</v>
      </c>
      <c r="F355" s="162"/>
      <c r="G355" s="163"/>
      <c r="M355" s="160" t="s">
        <v>583</v>
      </c>
      <c r="O355" s="151"/>
    </row>
    <row r="356" spans="1:104" ht="22.5">
      <c r="A356" s="152">
        <v>162</v>
      </c>
      <c r="B356" s="153" t="s">
        <v>584</v>
      </c>
      <c r="C356" s="154" t="s">
        <v>585</v>
      </c>
      <c r="D356" s="155" t="s">
        <v>78</v>
      </c>
      <c r="E356" s="156">
        <v>61.274999999999999</v>
      </c>
      <c r="F356" s="156"/>
      <c r="G356" s="157">
        <f>E356*F356</f>
        <v>0</v>
      </c>
      <c r="O356" s="151">
        <v>2</v>
      </c>
      <c r="AA356" s="129">
        <v>3</v>
      </c>
      <c r="AB356" s="129">
        <v>7</v>
      </c>
      <c r="AC356" s="129">
        <v>28375977</v>
      </c>
      <c r="AZ356" s="129">
        <v>2</v>
      </c>
      <c r="BA356" s="129">
        <f>IF(AZ356=1,G356,0)</f>
        <v>0</v>
      </c>
      <c r="BB356" s="129">
        <f>IF(AZ356=2,G356,0)</f>
        <v>0</v>
      </c>
      <c r="BC356" s="129">
        <f>IF(AZ356=3,G356,0)</f>
        <v>0</v>
      </c>
      <c r="BD356" s="129">
        <f>IF(AZ356=4,G356,0)</f>
        <v>0</v>
      </c>
      <c r="BE356" s="129">
        <f>IF(AZ356=5,G356,0)</f>
        <v>0</v>
      </c>
      <c r="CZ356" s="129">
        <v>2.5000000000000001E-2</v>
      </c>
    </row>
    <row r="357" spans="1:104">
      <c r="A357" s="158"/>
      <c r="B357" s="159"/>
      <c r="C357" s="201" t="s">
        <v>586</v>
      </c>
      <c r="D357" s="202"/>
      <c r="E357" s="161">
        <v>61.274999999999999</v>
      </c>
      <c r="F357" s="162"/>
      <c r="G357" s="163"/>
      <c r="M357" s="160" t="s">
        <v>586</v>
      </c>
      <c r="O357" s="151"/>
    </row>
    <row r="358" spans="1:104">
      <c r="A358" s="152">
        <v>163</v>
      </c>
      <c r="B358" s="153" t="s">
        <v>587</v>
      </c>
      <c r="C358" s="154" t="s">
        <v>588</v>
      </c>
      <c r="D358" s="155" t="s">
        <v>121</v>
      </c>
      <c r="E358" s="156">
        <v>8.4480000000000004</v>
      </c>
      <c r="F358" s="156"/>
      <c r="G358" s="157">
        <f>E358*F358</f>
        <v>0</v>
      </c>
      <c r="O358" s="151">
        <v>2</v>
      </c>
      <c r="AA358" s="129">
        <v>3</v>
      </c>
      <c r="AB358" s="129">
        <v>7</v>
      </c>
      <c r="AC358" s="129">
        <v>28376361</v>
      </c>
      <c r="AZ358" s="129">
        <v>2</v>
      </c>
      <c r="BA358" s="129">
        <f>IF(AZ358=1,G358,0)</f>
        <v>0</v>
      </c>
      <c r="BB358" s="129">
        <f>IF(AZ358=2,G358,0)</f>
        <v>0</v>
      </c>
      <c r="BC358" s="129">
        <f>IF(AZ358=3,G358,0)</f>
        <v>0</v>
      </c>
      <c r="BD358" s="129">
        <f>IF(AZ358=4,G358,0)</f>
        <v>0</v>
      </c>
      <c r="BE358" s="129">
        <f>IF(AZ358=5,G358,0)</f>
        <v>0</v>
      </c>
      <c r="CZ358" s="129">
        <v>1.0499999999999999E-3</v>
      </c>
    </row>
    <row r="359" spans="1:104">
      <c r="A359" s="158"/>
      <c r="B359" s="159"/>
      <c r="C359" s="201" t="s">
        <v>589</v>
      </c>
      <c r="D359" s="202"/>
      <c r="E359" s="161">
        <v>8.4480000000000004</v>
      </c>
      <c r="F359" s="162"/>
      <c r="G359" s="163"/>
      <c r="M359" s="160" t="s">
        <v>589</v>
      </c>
      <c r="O359" s="151"/>
    </row>
    <row r="360" spans="1:104">
      <c r="A360" s="152">
        <v>164</v>
      </c>
      <c r="B360" s="153" t="s">
        <v>590</v>
      </c>
      <c r="C360" s="154" t="s">
        <v>591</v>
      </c>
      <c r="D360" s="155" t="s">
        <v>121</v>
      </c>
      <c r="E360" s="156">
        <v>1225.5</v>
      </c>
      <c r="F360" s="156"/>
      <c r="G360" s="157">
        <f>E360*F360</f>
        <v>0</v>
      </c>
      <c r="O360" s="151">
        <v>2</v>
      </c>
      <c r="AA360" s="129">
        <v>3</v>
      </c>
      <c r="AB360" s="129">
        <v>7</v>
      </c>
      <c r="AC360" s="129">
        <v>28376372</v>
      </c>
      <c r="AZ360" s="129">
        <v>2</v>
      </c>
      <c r="BA360" s="129">
        <f>IF(AZ360=1,G360,0)</f>
        <v>0</v>
      </c>
      <c r="BB360" s="129">
        <f>IF(AZ360=2,G360,0)</f>
        <v>0</v>
      </c>
      <c r="BC360" s="129">
        <f>IF(AZ360=3,G360,0)</f>
        <v>0</v>
      </c>
      <c r="BD360" s="129">
        <f>IF(AZ360=4,G360,0)</f>
        <v>0</v>
      </c>
      <c r="BE360" s="129">
        <f>IF(AZ360=5,G360,0)</f>
        <v>0</v>
      </c>
      <c r="CZ360" s="129">
        <v>3.5000000000000001E-3</v>
      </c>
    </row>
    <row r="361" spans="1:104">
      <c r="A361" s="158"/>
      <c r="B361" s="159"/>
      <c r="C361" s="201" t="s">
        <v>592</v>
      </c>
      <c r="D361" s="202"/>
      <c r="E361" s="161">
        <v>1225.5</v>
      </c>
      <c r="F361" s="162"/>
      <c r="G361" s="163"/>
      <c r="M361" s="160" t="s">
        <v>592</v>
      </c>
      <c r="O361" s="151"/>
    </row>
    <row r="362" spans="1:104" ht="22.5">
      <c r="A362" s="152">
        <v>165</v>
      </c>
      <c r="B362" s="153" t="s">
        <v>593</v>
      </c>
      <c r="C362" s="154" t="s">
        <v>594</v>
      </c>
      <c r="D362" s="155" t="s">
        <v>121</v>
      </c>
      <c r="E362" s="156">
        <v>857.85</v>
      </c>
      <c r="F362" s="156"/>
      <c r="G362" s="157">
        <f>E362*F362</f>
        <v>0</v>
      </c>
      <c r="O362" s="151">
        <v>2</v>
      </c>
      <c r="AA362" s="129">
        <v>3</v>
      </c>
      <c r="AB362" s="129">
        <v>7</v>
      </c>
      <c r="AC362" s="129">
        <v>693660701</v>
      </c>
      <c r="AZ362" s="129">
        <v>2</v>
      </c>
      <c r="BA362" s="129">
        <f>IF(AZ362=1,G362,0)</f>
        <v>0</v>
      </c>
      <c r="BB362" s="129">
        <f>IF(AZ362=2,G362,0)</f>
        <v>0</v>
      </c>
      <c r="BC362" s="129">
        <f>IF(AZ362=3,G362,0)</f>
        <v>0</v>
      </c>
      <c r="BD362" s="129">
        <f>IF(AZ362=4,G362,0)</f>
        <v>0</v>
      </c>
      <c r="BE362" s="129">
        <f>IF(AZ362=5,G362,0)</f>
        <v>0</v>
      </c>
      <c r="CZ362" s="129">
        <v>0</v>
      </c>
    </row>
    <row r="363" spans="1:104">
      <c r="A363" s="158"/>
      <c r="B363" s="159"/>
      <c r="C363" s="201" t="s">
        <v>595</v>
      </c>
      <c r="D363" s="202"/>
      <c r="E363" s="161">
        <v>857.85</v>
      </c>
      <c r="F363" s="162"/>
      <c r="G363" s="163"/>
      <c r="M363" s="160" t="s">
        <v>595</v>
      </c>
      <c r="O363" s="151"/>
    </row>
    <row r="364" spans="1:104">
      <c r="A364" s="152">
        <v>166</v>
      </c>
      <c r="B364" s="153" t="s">
        <v>596</v>
      </c>
      <c r="C364" s="154" t="s">
        <v>597</v>
      </c>
      <c r="D364" s="155" t="s">
        <v>54</v>
      </c>
      <c r="E364" s="156"/>
      <c r="F364" s="156"/>
      <c r="G364" s="157">
        <f>E364*F364</f>
        <v>0</v>
      </c>
      <c r="O364" s="151">
        <v>2</v>
      </c>
      <c r="AA364" s="129">
        <v>7</v>
      </c>
      <c r="AB364" s="129">
        <v>1002</v>
      </c>
      <c r="AC364" s="129">
        <v>5</v>
      </c>
      <c r="AZ364" s="129">
        <v>2</v>
      </c>
      <c r="BA364" s="129">
        <f>IF(AZ364=1,G364,0)</f>
        <v>0</v>
      </c>
      <c r="BB364" s="129">
        <f>IF(AZ364=2,G364,0)</f>
        <v>0</v>
      </c>
      <c r="BC364" s="129">
        <f>IF(AZ364=3,G364,0)</f>
        <v>0</v>
      </c>
      <c r="BD364" s="129">
        <f>IF(AZ364=4,G364,0)</f>
        <v>0</v>
      </c>
      <c r="BE364" s="129">
        <f>IF(AZ364=5,G364,0)</f>
        <v>0</v>
      </c>
      <c r="CZ364" s="129">
        <v>0</v>
      </c>
    </row>
    <row r="365" spans="1:104">
      <c r="A365" s="164"/>
      <c r="B365" s="165" t="s">
        <v>69</v>
      </c>
      <c r="C365" s="166" t="str">
        <f>CONCATENATE(B336," ",C336)</f>
        <v>713 Izolace tepelné</v>
      </c>
      <c r="D365" s="164"/>
      <c r="E365" s="167"/>
      <c r="F365" s="167"/>
      <c r="G365" s="168">
        <f>SUM(G336:G364)</f>
        <v>0</v>
      </c>
      <c r="O365" s="151">
        <v>4</v>
      </c>
      <c r="BA365" s="169">
        <f>SUM(BA336:BA364)</f>
        <v>0</v>
      </c>
      <c r="BB365" s="169">
        <f>SUM(BB336:BB364)</f>
        <v>0</v>
      </c>
      <c r="BC365" s="169">
        <f>SUM(BC336:BC364)</f>
        <v>0</v>
      </c>
      <c r="BD365" s="169">
        <f>SUM(BD336:BD364)</f>
        <v>0</v>
      </c>
      <c r="BE365" s="169">
        <f>SUM(BE336:BE364)</f>
        <v>0</v>
      </c>
    </row>
    <row r="366" spans="1:104">
      <c r="A366" s="144" t="s">
        <v>65</v>
      </c>
      <c r="B366" s="145" t="s">
        <v>598</v>
      </c>
      <c r="C366" s="146" t="s">
        <v>599</v>
      </c>
      <c r="D366" s="147"/>
      <c r="E366" s="148"/>
      <c r="F366" s="148"/>
      <c r="G366" s="149"/>
      <c r="H366" s="150"/>
      <c r="I366" s="150"/>
      <c r="O366" s="151">
        <v>1</v>
      </c>
    </row>
    <row r="367" spans="1:104">
      <c r="A367" s="152">
        <v>167</v>
      </c>
      <c r="B367" s="153" t="s">
        <v>600</v>
      </c>
      <c r="C367" s="154" t="s">
        <v>601</v>
      </c>
      <c r="D367" s="155" t="s">
        <v>121</v>
      </c>
      <c r="E367" s="156">
        <v>312</v>
      </c>
      <c r="F367" s="156"/>
      <c r="G367" s="157">
        <f>E367*F367</f>
        <v>0</v>
      </c>
      <c r="O367" s="151">
        <v>2</v>
      </c>
      <c r="AA367" s="129">
        <v>1</v>
      </c>
      <c r="AB367" s="129">
        <v>7</v>
      </c>
      <c r="AC367" s="129">
        <v>7</v>
      </c>
      <c r="AZ367" s="129">
        <v>2</v>
      </c>
      <c r="BA367" s="129">
        <f>IF(AZ367=1,G367,0)</f>
        <v>0</v>
      </c>
      <c r="BB367" s="129">
        <f>IF(AZ367=2,G367,0)</f>
        <v>0</v>
      </c>
      <c r="BC367" s="129">
        <f>IF(AZ367=3,G367,0)</f>
        <v>0</v>
      </c>
      <c r="BD367" s="129">
        <f>IF(AZ367=4,G367,0)</f>
        <v>0</v>
      </c>
      <c r="BE367" s="129">
        <f>IF(AZ367=5,G367,0)</f>
        <v>0</v>
      </c>
      <c r="CZ367" s="129">
        <v>1.6000000000000001E-4</v>
      </c>
    </row>
    <row r="368" spans="1:104">
      <c r="A368" s="158"/>
      <c r="B368" s="159"/>
      <c r="C368" s="201" t="s">
        <v>602</v>
      </c>
      <c r="D368" s="202"/>
      <c r="E368" s="161">
        <v>312</v>
      </c>
      <c r="F368" s="162"/>
      <c r="G368" s="163"/>
      <c r="M368" s="160">
        <v>312</v>
      </c>
      <c r="O368" s="151"/>
    </row>
    <row r="369" spans="1:104">
      <c r="A369" s="152">
        <v>168</v>
      </c>
      <c r="B369" s="153" t="s">
        <v>603</v>
      </c>
      <c r="C369" s="154" t="s">
        <v>604</v>
      </c>
      <c r="D369" s="155" t="s">
        <v>114</v>
      </c>
      <c r="E369" s="156">
        <v>490.9</v>
      </c>
      <c r="F369" s="156"/>
      <c r="G369" s="157">
        <f>E369*F369</f>
        <v>0</v>
      </c>
      <c r="O369" s="151">
        <v>2</v>
      </c>
      <c r="AA369" s="129">
        <v>1</v>
      </c>
      <c r="AB369" s="129">
        <v>7</v>
      </c>
      <c r="AC369" s="129">
        <v>7</v>
      </c>
      <c r="AZ369" s="129">
        <v>2</v>
      </c>
      <c r="BA369" s="129">
        <f>IF(AZ369=1,G369,0)</f>
        <v>0</v>
      </c>
      <c r="BB369" s="129">
        <f>IF(AZ369=2,G369,0)</f>
        <v>0</v>
      </c>
      <c r="BC369" s="129">
        <f>IF(AZ369=3,G369,0)</f>
        <v>0</v>
      </c>
      <c r="BD369" s="129">
        <f>IF(AZ369=4,G369,0)</f>
        <v>0</v>
      </c>
      <c r="BE369" s="129">
        <f>IF(AZ369=5,G369,0)</f>
        <v>0</v>
      </c>
      <c r="CZ369" s="129">
        <v>0</v>
      </c>
    </row>
    <row r="370" spans="1:104">
      <c r="A370" s="158"/>
      <c r="B370" s="159"/>
      <c r="C370" s="201" t="s">
        <v>605</v>
      </c>
      <c r="D370" s="202"/>
      <c r="E370" s="161">
        <v>328.9</v>
      </c>
      <c r="F370" s="162"/>
      <c r="G370" s="163"/>
      <c r="M370" s="160" t="s">
        <v>605</v>
      </c>
      <c r="O370" s="151"/>
    </row>
    <row r="371" spans="1:104">
      <c r="A371" s="158"/>
      <c r="B371" s="159"/>
      <c r="C371" s="201" t="s">
        <v>606</v>
      </c>
      <c r="D371" s="202"/>
      <c r="E371" s="161">
        <v>162</v>
      </c>
      <c r="F371" s="162"/>
      <c r="G371" s="163"/>
      <c r="M371" s="160" t="s">
        <v>606</v>
      </c>
      <c r="O371" s="151"/>
    </row>
    <row r="372" spans="1:104">
      <c r="A372" s="152">
        <v>169</v>
      </c>
      <c r="B372" s="153" t="s">
        <v>607</v>
      </c>
      <c r="C372" s="154" t="s">
        <v>608</v>
      </c>
      <c r="D372" s="155" t="s">
        <v>114</v>
      </c>
      <c r="E372" s="156">
        <v>104</v>
      </c>
      <c r="F372" s="156"/>
      <c r="G372" s="157">
        <f>E372*F372</f>
        <v>0</v>
      </c>
      <c r="O372" s="151">
        <v>2</v>
      </c>
      <c r="AA372" s="129">
        <v>1</v>
      </c>
      <c r="AB372" s="129">
        <v>7</v>
      </c>
      <c r="AC372" s="129">
        <v>7</v>
      </c>
      <c r="AZ372" s="129">
        <v>2</v>
      </c>
      <c r="BA372" s="129">
        <f>IF(AZ372=1,G372,0)</f>
        <v>0</v>
      </c>
      <c r="BB372" s="129">
        <f>IF(AZ372=2,G372,0)</f>
        <v>0</v>
      </c>
      <c r="BC372" s="129">
        <f>IF(AZ372=3,G372,0)</f>
        <v>0</v>
      </c>
      <c r="BD372" s="129">
        <f>IF(AZ372=4,G372,0)</f>
        <v>0</v>
      </c>
      <c r="BE372" s="129">
        <f>IF(AZ372=5,G372,0)</f>
        <v>0</v>
      </c>
      <c r="CZ372" s="129">
        <v>0</v>
      </c>
    </row>
    <row r="373" spans="1:104">
      <c r="A373" s="158"/>
      <c r="B373" s="159"/>
      <c r="C373" s="201" t="s">
        <v>609</v>
      </c>
      <c r="D373" s="202"/>
      <c r="E373" s="161">
        <v>104</v>
      </c>
      <c r="F373" s="162"/>
      <c r="G373" s="163"/>
      <c r="M373" s="160" t="s">
        <v>609</v>
      </c>
      <c r="O373" s="151"/>
    </row>
    <row r="374" spans="1:104">
      <c r="A374" s="152">
        <v>170</v>
      </c>
      <c r="B374" s="153" t="s">
        <v>610</v>
      </c>
      <c r="C374" s="154" t="s">
        <v>611</v>
      </c>
      <c r="D374" s="155" t="s">
        <v>78</v>
      </c>
      <c r="E374" s="156">
        <v>3.5167999999999999</v>
      </c>
      <c r="F374" s="156"/>
      <c r="G374" s="157">
        <f>E374*F374</f>
        <v>0</v>
      </c>
      <c r="O374" s="151">
        <v>2</v>
      </c>
      <c r="AA374" s="129">
        <v>1</v>
      </c>
      <c r="AB374" s="129">
        <v>7</v>
      </c>
      <c r="AC374" s="129">
        <v>7</v>
      </c>
      <c r="AZ374" s="129">
        <v>2</v>
      </c>
      <c r="BA374" s="129">
        <f>IF(AZ374=1,G374,0)</f>
        <v>0</v>
      </c>
      <c r="BB374" s="129">
        <f>IF(AZ374=2,G374,0)</f>
        <v>0</v>
      </c>
      <c r="BC374" s="129">
        <f>IF(AZ374=3,G374,0)</f>
        <v>0</v>
      </c>
      <c r="BD374" s="129">
        <f>IF(AZ374=4,G374,0)</f>
        <v>0</v>
      </c>
      <c r="BE374" s="129">
        <f>IF(AZ374=5,G374,0)</f>
        <v>0</v>
      </c>
      <c r="CZ374" s="129">
        <v>2.3570000000000001E-2</v>
      </c>
    </row>
    <row r="375" spans="1:104">
      <c r="A375" s="158"/>
      <c r="B375" s="159"/>
      <c r="C375" s="201" t="s">
        <v>612</v>
      </c>
      <c r="D375" s="202"/>
      <c r="E375" s="161">
        <v>3.1259999999999999</v>
      </c>
      <c r="F375" s="162"/>
      <c r="G375" s="163"/>
      <c r="M375" s="160" t="s">
        <v>612</v>
      </c>
      <c r="O375" s="151"/>
    </row>
    <row r="376" spans="1:104">
      <c r="A376" s="158"/>
      <c r="B376" s="159"/>
      <c r="C376" s="201" t="s">
        <v>613</v>
      </c>
      <c r="D376" s="202"/>
      <c r="E376" s="161">
        <v>0.39079999999999998</v>
      </c>
      <c r="F376" s="162"/>
      <c r="G376" s="163"/>
      <c r="M376" s="160" t="s">
        <v>613</v>
      </c>
      <c r="O376" s="151"/>
    </row>
    <row r="377" spans="1:104">
      <c r="A377" s="152">
        <v>171</v>
      </c>
      <c r="B377" s="153" t="s">
        <v>614</v>
      </c>
      <c r="C377" s="154" t="s">
        <v>615</v>
      </c>
      <c r="D377" s="155" t="s">
        <v>114</v>
      </c>
      <c r="E377" s="156">
        <v>156.30000000000001</v>
      </c>
      <c r="F377" s="156"/>
      <c r="G377" s="157">
        <f>E377*F377</f>
        <v>0</v>
      </c>
      <c r="O377" s="151">
        <v>2</v>
      </c>
      <c r="AA377" s="129">
        <v>1</v>
      </c>
      <c r="AB377" s="129">
        <v>7</v>
      </c>
      <c r="AC377" s="129">
        <v>7</v>
      </c>
      <c r="AZ377" s="129">
        <v>2</v>
      </c>
      <c r="BA377" s="129">
        <f>IF(AZ377=1,G377,0)</f>
        <v>0</v>
      </c>
      <c r="BB377" s="129">
        <f>IF(AZ377=2,G377,0)</f>
        <v>0</v>
      </c>
      <c r="BC377" s="129">
        <f>IF(AZ377=3,G377,0)</f>
        <v>0</v>
      </c>
      <c r="BD377" s="129">
        <f>IF(AZ377=4,G377,0)</f>
        <v>0</v>
      </c>
      <c r="BE377" s="129">
        <f>IF(AZ377=5,G377,0)</f>
        <v>0</v>
      </c>
      <c r="CZ377" s="129">
        <v>1.9000000000000001E-4</v>
      </c>
    </row>
    <row r="378" spans="1:104">
      <c r="A378" s="158"/>
      <c r="B378" s="159"/>
      <c r="C378" s="201" t="s">
        <v>616</v>
      </c>
      <c r="D378" s="202"/>
      <c r="E378" s="161">
        <v>156.30000000000001</v>
      </c>
      <c r="F378" s="162"/>
      <c r="G378" s="163"/>
      <c r="M378" s="160" t="s">
        <v>616</v>
      </c>
      <c r="O378" s="151"/>
    </row>
    <row r="379" spans="1:104" ht="22.5">
      <c r="A379" s="152">
        <v>172</v>
      </c>
      <c r="B379" s="153" t="s">
        <v>617</v>
      </c>
      <c r="C379" s="154" t="s">
        <v>618</v>
      </c>
      <c r="D379" s="155" t="s">
        <v>121</v>
      </c>
      <c r="E379" s="156">
        <v>156.30000000000001</v>
      </c>
      <c r="F379" s="156"/>
      <c r="G379" s="157">
        <f>E379*F379</f>
        <v>0</v>
      </c>
      <c r="O379" s="151">
        <v>2</v>
      </c>
      <c r="AA379" s="129">
        <v>1</v>
      </c>
      <c r="AB379" s="129">
        <v>7</v>
      </c>
      <c r="AC379" s="129">
        <v>7</v>
      </c>
      <c r="AZ379" s="129">
        <v>2</v>
      </c>
      <c r="BA379" s="129">
        <f>IF(AZ379=1,G379,0)</f>
        <v>0</v>
      </c>
      <c r="BB379" s="129">
        <f>IF(AZ379=2,G379,0)</f>
        <v>0</v>
      </c>
      <c r="BC379" s="129">
        <f>IF(AZ379=3,G379,0)</f>
        <v>0</v>
      </c>
      <c r="BD379" s="129">
        <f>IF(AZ379=4,G379,0)</f>
        <v>0</v>
      </c>
      <c r="BE379" s="129">
        <f>IF(AZ379=5,G379,0)</f>
        <v>0</v>
      </c>
      <c r="CZ379" s="129">
        <v>2.9819999999999999E-2</v>
      </c>
    </row>
    <row r="380" spans="1:104">
      <c r="A380" s="158"/>
      <c r="B380" s="159"/>
      <c r="C380" s="201" t="s">
        <v>619</v>
      </c>
      <c r="D380" s="202"/>
      <c r="E380" s="161">
        <v>156.30000000000001</v>
      </c>
      <c r="F380" s="162"/>
      <c r="G380" s="163"/>
      <c r="M380" s="160" t="s">
        <v>619</v>
      </c>
      <c r="O380" s="151"/>
    </row>
    <row r="381" spans="1:104">
      <c r="A381" s="152">
        <v>173</v>
      </c>
      <c r="B381" s="153" t="s">
        <v>620</v>
      </c>
      <c r="C381" s="154" t="s">
        <v>943</v>
      </c>
      <c r="D381" s="155" t="s">
        <v>121</v>
      </c>
      <c r="E381" s="156">
        <v>388.8125</v>
      </c>
      <c r="F381" s="156"/>
      <c r="G381" s="157">
        <f>E381*F381</f>
        <v>0</v>
      </c>
      <c r="O381" s="151">
        <v>2</v>
      </c>
      <c r="AA381" s="129">
        <v>1</v>
      </c>
      <c r="AB381" s="129">
        <v>7</v>
      </c>
      <c r="AC381" s="129">
        <v>7</v>
      </c>
      <c r="AZ381" s="129">
        <v>2</v>
      </c>
      <c r="BA381" s="129">
        <f>IF(AZ381=1,G381,0)</f>
        <v>0</v>
      </c>
      <c r="BB381" s="129">
        <f>IF(AZ381=2,G381,0)</f>
        <v>0</v>
      </c>
      <c r="BC381" s="129">
        <f>IF(AZ381=3,G381,0)</f>
        <v>0</v>
      </c>
      <c r="BD381" s="129">
        <f>IF(AZ381=4,G381,0)</f>
        <v>0</v>
      </c>
      <c r="BE381" s="129">
        <f>IF(AZ381=5,G381,0)</f>
        <v>0</v>
      </c>
      <c r="CZ381" s="129">
        <v>1.6000000000000001E-4</v>
      </c>
    </row>
    <row r="382" spans="1:104">
      <c r="A382" s="158"/>
      <c r="B382" s="159"/>
      <c r="C382" s="201" t="s">
        <v>621</v>
      </c>
      <c r="D382" s="202"/>
      <c r="E382" s="161">
        <v>350.8125</v>
      </c>
      <c r="F382" s="162"/>
      <c r="G382" s="163"/>
      <c r="M382" s="160" t="s">
        <v>621</v>
      </c>
      <c r="O382" s="151"/>
    </row>
    <row r="383" spans="1:104">
      <c r="A383" s="158"/>
      <c r="B383" s="159"/>
      <c r="C383" s="201" t="s">
        <v>622</v>
      </c>
      <c r="D383" s="202"/>
      <c r="E383" s="161">
        <v>38</v>
      </c>
      <c r="F383" s="162"/>
      <c r="G383" s="163"/>
      <c r="M383" s="160" t="s">
        <v>622</v>
      </c>
      <c r="O383" s="151"/>
    </row>
    <row r="384" spans="1:104">
      <c r="A384" s="152">
        <v>174</v>
      </c>
      <c r="B384" s="153" t="s">
        <v>623</v>
      </c>
      <c r="C384" s="154" t="s">
        <v>624</v>
      </c>
      <c r="D384" s="155" t="s">
        <v>127</v>
      </c>
      <c r="E384" s="156">
        <v>22.5</v>
      </c>
      <c r="F384" s="156"/>
      <c r="G384" s="157">
        <f t="shared" ref="G384:G390" si="6">E384*F384</f>
        <v>0</v>
      </c>
      <c r="O384" s="151">
        <v>2</v>
      </c>
      <c r="AA384" s="129">
        <v>1</v>
      </c>
      <c r="AB384" s="129">
        <v>7</v>
      </c>
      <c r="AC384" s="129">
        <v>7</v>
      </c>
      <c r="AZ384" s="129">
        <v>2</v>
      </c>
      <c r="BA384" s="129">
        <f t="shared" ref="BA384:BA390" si="7">IF(AZ384=1,G384,0)</f>
        <v>0</v>
      </c>
      <c r="BB384" s="129">
        <f t="shared" ref="BB384:BB390" si="8">IF(AZ384=2,G384,0)</f>
        <v>0</v>
      </c>
      <c r="BC384" s="129">
        <f t="shared" ref="BC384:BC390" si="9">IF(AZ384=3,G384,0)</f>
        <v>0</v>
      </c>
      <c r="BD384" s="129">
        <f t="shared" ref="BD384:BD390" si="10">IF(AZ384=4,G384,0)</f>
        <v>0</v>
      </c>
      <c r="BE384" s="129">
        <f t="shared" ref="BE384:BE390" si="11">IF(AZ384=5,G384,0)</f>
        <v>0</v>
      </c>
      <c r="CZ384" s="129">
        <v>0</v>
      </c>
    </row>
    <row r="385" spans="1:104">
      <c r="A385" s="152">
        <v>175</v>
      </c>
      <c r="B385" s="153" t="s">
        <v>478</v>
      </c>
      <c r="C385" s="154" t="s">
        <v>625</v>
      </c>
      <c r="D385" s="155" t="s">
        <v>127</v>
      </c>
      <c r="E385" s="156">
        <v>22.5</v>
      </c>
      <c r="F385" s="156"/>
      <c r="G385" s="157">
        <f t="shared" si="6"/>
        <v>0</v>
      </c>
      <c r="O385" s="151">
        <v>2</v>
      </c>
      <c r="AA385" s="129">
        <v>1</v>
      </c>
      <c r="AB385" s="129">
        <v>7</v>
      </c>
      <c r="AC385" s="129">
        <v>7</v>
      </c>
      <c r="AZ385" s="129">
        <v>2</v>
      </c>
      <c r="BA385" s="129">
        <f t="shared" si="7"/>
        <v>0</v>
      </c>
      <c r="BB385" s="129">
        <f t="shared" si="8"/>
        <v>0</v>
      </c>
      <c r="BC385" s="129">
        <f t="shared" si="9"/>
        <v>0</v>
      </c>
      <c r="BD385" s="129">
        <f t="shared" si="10"/>
        <v>0</v>
      </c>
      <c r="BE385" s="129">
        <f t="shared" si="11"/>
        <v>0</v>
      </c>
      <c r="CZ385" s="129">
        <v>0</v>
      </c>
    </row>
    <row r="386" spans="1:104">
      <c r="A386" s="152">
        <v>176</v>
      </c>
      <c r="B386" s="153" t="s">
        <v>480</v>
      </c>
      <c r="C386" s="154" t="s">
        <v>626</v>
      </c>
      <c r="D386" s="155" t="s">
        <v>127</v>
      </c>
      <c r="E386" s="156">
        <v>225</v>
      </c>
      <c r="F386" s="156"/>
      <c r="G386" s="157">
        <f t="shared" si="6"/>
        <v>0</v>
      </c>
      <c r="O386" s="151">
        <v>2</v>
      </c>
      <c r="AA386" s="129">
        <v>1</v>
      </c>
      <c r="AB386" s="129">
        <v>7</v>
      </c>
      <c r="AC386" s="129">
        <v>7</v>
      </c>
      <c r="AZ386" s="129">
        <v>2</v>
      </c>
      <c r="BA386" s="129">
        <f t="shared" si="7"/>
        <v>0</v>
      </c>
      <c r="BB386" s="129">
        <f t="shared" si="8"/>
        <v>0</v>
      </c>
      <c r="BC386" s="129">
        <f t="shared" si="9"/>
        <v>0</v>
      </c>
      <c r="BD386" s="129">
        <f t="shared" si="10"/>
        <v>0</v>
      </c>
      <c r="BE386" s="129">
        <f t="shared" si="11"/>
        <v>0</v>
      </c>
      <c r="CZ386" s="129">
        <v>0</v>
      </c>
    </row>
    <row r="387" spans="1:104">
      <c r="A387" s="152">
        <v>177</v>
      </c>
      <c r="B387" s="153" t="s">
        <v>482</v>
      </c>
      <c r="C387" s="154" t="s">
        <v>627</v>
      </c>
      <c r="D387" s="155" t="s">
        <v>127</v>
      </c>
      <c r="E387" s="156">
        <v>22.5</v>
      </c>
      <c r="F387" s="156"/>
      <c r="G387" s="157">
        <f t="shared" si="6"/>
        <v>0</v>
      </c>
      <c r="O387" s="151">
        <v>2</v>
      </c>
      <c r="AA387" s="129">
        <v>1</v>
      </c>
      <c r="AB387" s="129">
        <v>7</v>
      </c>
      <c r="AC387" s="129">
        <v>7</v>
      </c>
      <c r="AZ387" s="129">
        <v>2</v>
      </c>
      <c r="BA387" s="129">
        <f t="shared" si="7"/>
        <v>0</v>
      </c>
      <c r="BB387" s="129">
        <f t="shared" si="8"/>
        <v>0</v>
      </c>
      <c r="BC387" s="129">
        <f t="shared" si="9"/>
        <v>0</v>
      </c>
      <c r="BD387" s="129">
        <f t="shared" si="10"/>
        <v>0</v>
      </c>
      <c r="BE387" s="129">
        <f t="shared" si="11"/>
        <v>0</v>
      </c>
      <c r="CZ387" s="129">
        <v>0</v>
      </c>
    </row>
    <row r="388" spans="1:104">
      <c r="A388" s="152">
        <v>178</v>
      </c>
      <c r="B388" s="153" t="s">
        <v>484</v>
      </c>
      <c r="C388" s="154" t="s">
        <v>628</v>
      </c>
      <c r="D388" s="155" t="s">
        <v>127</v>
      </c>
      <c r="E388" s="156">
        <v>135</v>
      </c>
      <c r="F388" s="156"/>
      <c r="G388" s="157">
        <f t="shared" si="6"/>
        <v>0</v>
      </c>
      <c r="O388" s="151">
        <v>2</v>
      </c>
      <c r="AA388" s="129">
        <v>1</v>
      </c>
      <c r="AB388" s="129">
        <v>7</v>
      </c>
      <c r="AC388" s="129">
        <v>7</v>
      </c>
      <c r="AZ388" s="129">
        <v>2</v>
      </c>
      <c r="BA388" s="129">
        <f t="shared" si="7"/>
        <v>0</v>
      </c>
      <c r="BB388" s="129">
        <f t="shared" si="8"/>
        <v>0</v>
      </c>
      <c r="BC388" s="129">
        <f t="shared" si="9"/>
        <v>0</v>
      </c>
      <c r="BD388" s="129">
        <f t="shared" si="10"/>
        <v>0</v>
      </c>
      <c r="BE388" s="129">
        <f t="shared" si="11"/>
        <v>0</v>
      </c>
      <c r="CZ388" s="129">
        <v>0</v>
      </c>
    </row>
    <row r="389" spans="1:104">
      <c r="A389" s="152">
        <v>179</v>
      </c>
      <c r="B389" s="153" t="s">
        <v>488</v>
      </c>
      <c r="C389" s="154" t="s">
        <v>629</v>
      </c>
      <c r="D389" s="155" t="s">
        <v>127</v>
      </c>
      <c r="E389" s="156">
        <v>22.5</v>
      </c>
      <c r="F389" s="156"/>
      <c r="G389" s="157">
        <f t="shared" si="6"/>
        <v>0</v>
      </c>
      <c r="O389" s="151">
        <v>2</v>
      </c>
      <c r="AA389" s="129">
        <v>1</v>
      </c>
      <c r="AB389" s="129">
        <v>7</v>
      </c>
      <c r="AC389" s="129">
        <v>7</v>
      </c>
      <c r="AZ389" s="129">
        <v>2</v>
      </c>
      <c r="BA389" s="129">
        <f t="shared" si="7"/>
        <v>0</v>
      </c>
      <c r="BB389" s="129">
        <f t="shared" si="8"/>
        <v>0</v>
      </c>
      <c r="BC389" s="129">
        <f t="shared" si="9"/>
        <v>0</v>
      </c>
      <c r="BD389" s="129">
        <f t="shared" si="10"/>
        <v>0</v>
      </c>
      <c r="BE389" s="129">
        <f t="shared" si="11"/>
        <v>0</v>
      </c>
      <c r="CZ389" s="129">
        <v>0</v>
      </c>
    </row>
    <row r="390" spans="1:104">
      <c r="A390" s="152">
        <v>180</v>
      </c>
      <c r="B390" s="153" t="s">
        <v>630</v>
      </c>
      <c r="C390" s="154" t="s">
        <v>631</v>
      </c>
      <c r="D390" s="155" t="s">
        <v>54</v>
      </c>
      <c r="E390" s="156"/>
      <c r="F390" s="156"/>
      <c r="G390" s="157">
        <f t="shared" si="6"/>
        <v>0</v>
      </c>
      <c r="O390" s="151">
        <v>2</v>
      </c>
      <c r="AA390" s="129">
        <v>7</v>
      </c>
      <c r="AB390" s="129">
        <v>1002</v>
      </c>
      <c r="AC390" s="129">
        <v>5</v>
      </c>
      <c r="AZ390" s="129">
        <v>2</v>
      </c>
      <c r="BA390" s="129">
        <f t="shared" si="7"/>
        <v>0</v>
      </c>
      <c r="BB390" s="129">
        <f t="shared" si="8"/>
        <v>0</v>
      </c>
      <c r="BC390" s="129">
        <f t="shared" si="9"/>
        <v>0</v>
      </c>
      <c r="BD390" s="129">
        <f t="shared" si="10"/>
        <v>0</v>
      </c>
      <c r="BE390" s="129">
        <f t="shared" si="11"/>
        <v>0</v>
      </c>
      <c r="CZ390" s="129">
        <v>0</v>
      </c>
    </row>
    <row r="391" spans="1:104">
      <c r="A391" s="164"/>
      <c r="B391" s="165" t="s">
        <v>69</v>
      </c>
      <c r="C391" s="166" t="str">
        <f>CONCATENATE(B366," ",C366)</f>
        <v>762 Konstrukce tesařské</v>
      </c>
      <c r="D391" s="164"/>
      <c r="E391" s="167"/>
      <c r="F391" s="167"/>
      <c r="G391" s="168">
        <f>SUM(G366:G390)</f>
        <v>0</v>
      </c>
      <c r="O391" s="151">
        <v>4</v>
      </c>
      <c r="BA391" s="169">
        <f>SUM(BA366:BA390)</f>
        <v>0</v>
      </c>
      <c r="BB391" s="169">
        <f>SUM(BB366:BB390)</f>
        <v>0</v>
      </c>
      <c r="BC391" s="169">
        <f>SUM(BC366:BC390)</f>
        <v>0</v>
      </c>
      <c r="BD391" s="169">
        <f>SUM(BD366:BD390)</f>
        <v>0</v>
      </c>
      <c r="BE391" s="169">
        <f>SUM(BE366:BE390)</f>
        <v>0</v>
      </c>
    </row>
    <row r="392" spans="1:104">
      <c r="A392" s="144" t="s">
        <v>65</v>
      </c>
      <c r="B392" s="145" t="s">
        <v>632</v>
      </c>
      <c r="C392" s="146" t="s">
        <v>633</v>
      </c>
      <c r="D392" s="147"/>
      <c r="E392" s="148"/>
      <c r="F392" s="148"/>
      <c r="G392" s="149"/>
      <c r="H392" s="150"/>
      <c r="I392" s="150"/>
      <c r="O392" s="151">
        <v>1</v>
      </c>
    </row>
    <row r="393" spans="1:104">
      <c r="A393" s="152">
        <v>181</v>
      </c>
      <c r="B393" s="153" t="s">
        <v>634</v>
      </c>
      <c r="C393" s="154" t="s">
        <v>635</v>
      </c>
      <c r="D393" s="155" t="s">
        <v>121</v>
      </c>
      <c r="E393" s="156">
        <v>291.84500000000003</v>
      </c>
      <c r="F393" s="156"/>
      <c r="G393" s="157">
        <f>E393*F393</f>
        <v>0</v>
      </c>
      <c r="O393" s="151">
        <v>2</v>
      </c>
      <c r="AA393" s="129">
        <v>1</v>
      </c>
      <c r="AB393" s="129">
        <v>7</v>
      </c>
      <c r="AC393" s="129">
        <v>7</v>
      </c>
      <c r="AZ393" s="129">
        <v>2</v>
      </c>
      <c r="BA393" s="129">
        <f>IF(AZ393=1,G393,0)</f>
        <v>0</v>
      </c>
      <c r="BB393" s="129">
        <f>IF(AZ393=2,G393,0)</f>
        <v>0</v>
      </c>
      <c r="BC393" s="129">
        <f>IF(AZ393=3,G393,0)</f>
        <v>0</v>
      </c>
      <c r="BD393" s="129">
        <f>IF(AZ393=4,G393,0)</f>
        <v>0</v>
      </c>
      <c r="BE393" s="129">
        <f>IF(AZ393=5,G393,0)</f>
        <v>0</v>
      </c>
      <c r="CZ393" s="129">
        <v>0</v>
      </c>
    </row>
    <row r="394" spans="1:104">
      <c r="A394" s="158"/>
      <c r="B394" s="159"/>
      <c r="C394" s="201" t="s">
        <v>636</v>
      </c>
      <c r="D394" s="202"/>
      <c r="E394" s="161">
        <v>291.84500000000003</v>
      </c>
      <c r="F394" s="162"/>
      <c r="G394" s="163"/>
      <c r="M394" s="160" t="s">
        <v>636</v>
      </c>
      <c r="O394" s="151"/>
    </row>
    <row r="395" spans="1:104">
      <c r="A395" s="152">
        <v>182</v>
      </c>
      <c r="B395" s="153" t="s">
        <v>637</v>
      </c>
      <c r="C395" s="154" t="s">
        <v>638</v>
      </c>
      <c r="D395" s="155" t="s">
        <v>114</v>
      </c>
      <c r="E395" s="156">
        <v>59.4</v>
      </c>
      <c r="F395" s="156"/>
      <c r="G395" s="157">
        <f>E395*F395</f>
        <v>0</v>
      </c>
      <c r="O395" s="151">
        <v>2</v>
      </c>
      <c r="AA395" s="129">
        <v>1</v>
      </c>
      <c r="AB395" s="129">
        <v>7</v>
      </c>
      <c r="AC395" s="129">
        <v>7</v>
      </c>
      <c r="AZ395" s="129">
        <v>2</v>
      </c>
      <c r="BA395" s="129">
        <f>IF(AZ395=1,G395,0)</f>
        <v>0</v>
      </c>
      <c r="BB395" s="129">
        <f>IF(AZ395=2,G395,0)</f>
        <v>0</v>
      </c>
      <c r="BC395" s="129">
        <f>IF(AZ395=3,G395,0)</f>
        <v>0</v>
      </c>
      <c r="BD395" s="129">
        <f>IF(AZ395=4,G395,0)</f>
        <v>0</v>
      </c>
      <c r="BE395" s="129">
        <f>IF(AZ395=5,G395,0)</f>
        <v>0</v>
      </c>
      <c r="CZ395" s="129">
        <v>0</v>
      </c>
    </row>
    <row r="396" spans="1:104">
      <c r="A396" s="158"/>
      <c r="B396" s="159"/>
      <c r="C396" s="201" t="s">
        <v>639</v>
      </c>
      <c r="D396" s="202"/>
      <c r="E396" s="161">
        <v>59.4</v>
      </c>
      <c r="F396" s="162"/>
      <c r="G396" s="163"/>
      <c r="M396" s="160" t="s">
        <v>639</v>
      </c>
      <c r="O396" s="151"/>
    </row>
    <row r="397" spans="1:104">
      <c r="A397" s="152">
        <v>183</v>
      </c>
      <c r="B397" s="153" t="s">
        <v>640</v>
      </c>
      <c r="C397" s="154" t="s">
        <v>641</v>
      </c>
      <c r="D397" s="155" t="s">
        <v>114</v>
      </c>
      <c r="E397" s="156">
        <v>32</v>
      </c>
      <c r="F397" s="156"/>
      <c r="G397" s="157">
        <f>E397*F397</f>
        <v>0</v>
      </c>
      <c r="O397" s="151">
        <v>2</v>
      </c>
      <c r="AA397" s="129">
        <v>1</v>
      </c>
      <c r="AB397" s="129">
        <v>7</v>
      </c>
      <c r="AC397" s="129">
        <v>7</v>
      </c>
      <c r="AZ397" s="129">
        <v>2</v>
      </c>
      <c r="BA397" s="129">
        <f>IF(AZ397=1,G397,0)</f>
        <v>0</v>
      </c>
      <c r="BB397" s="129">
        <f>IF(AZ397=2,G397,0)</f>
        <v>0</v>
      </c>
      <c r="BC397" s="129">
        <f>IF(AZ397=3,G397,0)</f>
        <v>0</v>
      </c>
      <c r="BD397" s="129">
        <f>IF(AZ397=4,G397,0)</f>
        <v>0</v>
      </c>
      <c r="BE397" s="129">
        <f>IF(AZ397=5,G397,0)</f>
        <v>0</v>
      </c>
      <c r="CZ397" s="129">
        <v>2.5799999999999998E-3</v>
      </c>
    </row>
    <row r="398" spans="1:104">
      <c r="A398" s="158"/>
      <c r="B398" s="159"/>
      <c r="C398" s="201" t="s">
        <v>642</v>
      </c>
      <c r="D398" s="202"/>
      <c r="E398" s="161">
        <v>32</v>
      </c>
      <c r="F398" s="162"/>
      <c r="G398" s="163"/>
      <c r="M398" s="160">
        <v>32</v>
      </c>
      <c r="O398" s="151"/>
    </row>
    <row r="399" spans="1:104">
      <c r="A399" s="152">
        <v>184</v>
      </c>
      <c r="B399" s="153" t="s">
        <v>643</v>
      </c>
      <c r="C399" s="154" t="s">
        <v>644</v>
      </c>
      <c r="D399" s="155" t="s">
        <v>114</v>
      </c>
      <c r="E399" s="156">
        <v>29.5</v>
      </c>
      <c r="F399" s="156"/>
      <c r="G399" s="157">
        <f>E399*F399</f>
        <v>0</v>
      </c>
      <c r="O399" s="151">
        <v>2</v>
      </c>
      <c r="AA399" s="129">
        <v>1</v>
      </c>
      <c r="AB399" s="129">
        <v>7</v>
      </c>
      <c r="AC399" s="129">
        <v>7</v>
      </c>
      <c r="AZ399" s="129">
        <v>2</v>
      </c>
      <c r="BA399" s="129">
        <f>IF(AZ399=1,G399,0)</f>
        <v>0</v>
      </c>
      <c r="BB399" s="129">
        <f>IF(AZ399=2,G399,0)</f>
        <v>0</v>
      </c>
      <c r="BC399" s="129">
        <f>IF(AZ399=3,G399,0)</f>
        <v>0</v>
      </c>
      <c r="BD399" s="129">
        <f>IF(AZ399=4,G399,0)</f>
        <v>0</v>
      </c>
      <c r="BE399" s="129">
        <f>IF(AZ399=5,G399,0)</f>
        <v>0</v>
      </c>
      <c r="CZ399" s="129">
        <v>0</v>
      </c>
    </row>
    <row r="400" spans="1:104">
      <c r="A400" s="152">
        <v>185</v>
      </c>
      <c r="B400" s="153" t="s">
        <v>645</v>
      </c>
      <c r="C400" s="154" t="s">
        <v>646</v>
      </c>
      <c r="D400" s="155" t="s">
        <v>114</v>
      </c>
      <c r="E400" s="156">
        <v>10.3</v>
      </c>
      <c r="F400" s="156"/>
      <c r="G400" s="157">
        <f>E400*F400</f>
        <v>0</v>
      </c>
      <c r="O400" s="151">
        <v>2</v>
      </c>
      <c r="AA400" s="129">
        <v>1</v>
      </c>
      <c r="AB400" s="129">
        <v>7</v>
      </c>
      <c r="AC400" s="129">
        <v>7</v>
      </c>
      <c r="AZ400" s="129">
        <v>2</v>
      </c>
      <c r="BA400" s="129">
        <f>IF(AZ400=1,G400,0)</f>
        <v>0</v>
      </c>
      <c r="BB400" s="129">
        <f>IF(AZ400=2,G400,0)</f>
        <v>0</v>
      </c>
      <c r="BC400" s="129">
        <f>IF(AZ400=3,G400,0)</f>
        <v>0</v>
      </c>
      <c r="BD400" s="129">
        <f>IF(AZ400=4,G400,0)</f>
        <v>0</v>
      </c>
      <c r="BE400" s="129">
        <f>IF(AZ400=5,G400,0)</f>
        <v>0</v>
      </c>
      <c r="CZ400" s="129">
        <v>0</v>
      </c>
    </row>
    <row r="401" spans="1:104">
      <c r="A401" s="158"/>
      <c r="B401" s="159"/>
      <c r="C401" s="201" t="s">
        <v>647</v>
      </c>
      <c r="D401" s="202"/>
      <c r="E401" s="161">
        <v>10.3</v>
      </c>
      <c r="F401" s="162"/>
      <c r="G401" s="163"/>
      <c r="M401" s="160" t="s">
        <v>647</v>
      </c>
      <c r="O401" s="151"/>
    </row>
    <row r="402" spans="1:104">
      <c r="A402" s="152">
        <v>186</v>
      </c>
      <c r="B402" s="153" t="s">
        <v>648</v>
      </c>
      <c r="C402" s="154" t="s">
        <v>649</v>
      </c>
      <c r="D402" s="155" t="s">
        <v>114</v>
      </c>
      <c r="E402" s="156">
        <v>10.5</v>
      </c>
      <c r="F402" s="156"/>
      <c r="G402" s="157">
        <f>E402*F402</f>
        <v>0</v>
      </c>
      <c r="O402" s="151">
        <v>2</v>
      </c>
      <c r="AA402" s="129">
        <v>1</v>
      </c>
      <c r="AB402" s="129">
        <v>7</v>
      </c>
      <c r="AC402" s="129">
        <v>7</v>
      </c>
      <c r="AZ402" s="129">
        <v>2</v>
      </c>
      <c r="BA402" s="129">
        <f>IF(AZ402=1,G402,0)</f>
        <v>0</v>
      </c>
      <c r="BB402" s="129">
        <f>IF(AZ402=2,G402,0)</f>
        <v>0</v>
      </c>
      <c r="BC402" s="129">
        <f>IF(AZ402=3,G402,0)</f>
        <v>0</v>
      </c>
      <c r="BD402" s="129">
        <f>IF(AZ402=4,G402,0)</f>
        <v>0</v>
      </c>
      <c r="BE402" s="129">
        <f>IF(AZ402=5,G402,0)</f>
        <v>0</v>
      </c>
      <c r="CZ402" s="129">
        <v>0</v>
      </c>
    </row>
    <row r="403" spans="1:104">
      <c r="A403" s="158"/>
      <c r="B403" s="159"/>
      <c r="C403" s="201" t="s">
        <v>650</v>
      </c>
      <c r="D403" s="202"/>
      <c r="E403" s="161">
        <v>10.5</v>
      </c>
      <c r="F403" s="162"/>
      <c r="G403" s="163"/>
      <c r="M403" s="160" t="s">
        <v>650</v>
      </c>
      <c r="O403" s="151"/>
    </row>
    <row r="404" spans="1:104" ht="22.5">
      <c r="A404" s="152">
        <v>187</v>
      </c>
      <c r="B404" s="153" t="s">
        <v>651</v>
      </c>
      <c r="C404" s="154" t="s">
        <v>652</v>
      </c>
      <c r="D404" s="155" t="s">
        <v>114</v>
      </c>
      <c r="E404" s="156">
        <v>2</v>
      </c>
      <c r="F404" s="156"/>
      <c r="G404" s="157">
        <f>E404*F404</f>
        <v>0</v>
      </c>
      <c r="O404" s="151">
        <v>2</v>
      </c>
      <c r="AA404" s="129">
        <v>1</v>
      </c>
      <c r="AB404" s="129">
        <v>7</v>
      </c>
      <c r="AC404" s="129">
        <v>7</v>
      </c>
      <c r="AZ404" s="129">
        <v>2</v>
      </c>
      <c r="BA404" s="129">
        <f>IF(AZ404=1,G404,0)</f>
        <v>0</v>
      </c>
      <c r="BB404" s="129">
        <f>IF(AZ404=2,G404,0)</f>
        <v>0</v>
      </c>
      <c r="BC404" s="129">
        <f>IF(AZ404=3,G404,0)</f>
        <v>0</v>
      </c>
      <c r="BD404" s="129">
        <f>IF(AZ404=4,G404,0)</f>
        <v>0</v>
      </c>
      <c r="BE404" s="129">
        <f>IF(AZ404=5,G404,0)</f>
        <v>0</v>
      </c>
      <c r="CZ404" s="129">
        <v>3.63E-3</v>
      </c>
    </row>
    <row r="405" spans="1:104">
      <c r="A405" s="152">
        <v>188</v>
      </c>
      <c r="B405" s="153" t="s">
        <v>653</v>
      </c>
      <c r="C405" s="154" t="s">
        <v>654</v>
      </c>
      <c r="D405" s="155" t="s">
        <v>114</v>
      </c>
      <c r="E405" s="156">
        <v>9.6</v>
      </c>
      <c r="F405" s="156"/>
      <c r="G405" s="157">
        <f>E405*F405</f>
        <v>0</v>
      </c>
      <c r="O405" s="151">
        <v>2</v>
      </c>
      <c r="AA405" s="129">
        <v>1</v>
      </c>
      <c r="AB405" s="129">
        <v>7</v>
      </c>
      <c r="AC405" s="129">
        <v>7</v>
      </c>
      <c r="AZ405" s="129">
        <v>2</v>
      </c>
      <c r="BA405" s="129">
        <f>IF(AZ405=1,G405,0)</f>
        <v>0</v>
      </c>
      <c r="BB405" s="129">
        <f>IF(AZ405=2,G405,0)</f>
        <v>0</v>
      </c>
      <c r="BC405" s="129">
        <f>IF(AZ405=3,G405,0)</f>
        <v>0</v>
      </c>
      <c r="BD405" s="129">
        <f>IF(AZ405=4,G405,0)</f>
        <v>0</v>
      </c>
      <c r="BE405" s="129">
        <f>IF(AZ405=5,G405,0)</f>
        <v>0</v>
      </c>
      <c r="CZ405" s="129">
        <v>3.4499999999999999E-3</v>
      </c>
    </row>
    <row r="406" spans="1:104">
      <c r="A406" s="158"/>
      <c r="B406" s="159"/>
      <c r="C406" s="201" t="s">
        <v>655</v>
      </c>
      <c r="D406" s="202"/>
      <c r="E406" s="161">
        <v>9.6</v>
      </c>
      <c r="F406" s="162"/>
      <c r="G406" s="163"/>
      <c r="M406" s="160" t="s">
        <v>655</v>
      </c>
      <c r="O406" s="151"/>
    </row>
    <row r="407" spans="1:104">
      <c r="A407" s="152">
        <v>189</v>
      </c>
      <c r="B407" s="153" t="s">
        <v>656</v>
      </c>
      <c r="C407" s="154" t="s">
        <v>657</v>
      </c>
      <c r="D407" s="155" t="s">
        <v>114</v>
      </c>
      <c r="E407" s="156">
        <v>9.3000000000000007</v>
      </c>
      <c r="F407" s="156"/>
      <c r="G407" s="157">
        <f>E407*F407</f>
        <v>0</v>
      </c>
      <c r="O407" s="151">
        <v>2</v>
      </c>
      <c r="AA407" s="129">
        <v>1</v>
      </c>
      <c r="AB407" s="129">
        <v>7</v>
      </c>
      <c r="AC407" s="129">
        <v>7</v>
      </c>
      <c r="AZ407" s="129">
        <v>2</v>
      </c>
      <c r="BA407" s="129">
        <f>IF(AZ407=1,G407,0)</f>
        <v>0</v>
      </c>
      <c r="BB407" s="129">
        <f>IF(AZ407=2,G407,0)</f>
        <v>0</v>
      </c>
      <c r="BC407" s="129">
        <f>IF(AZ407=3,G407,0)</f>
        <v>0</v>
      </c>
      <c r="BD407" s="129">
        <f>IF(AZ407=4,G407,0)</f>
        <v>0</v>
      </c>
      <c r="BE407" s="129">
        <f>IF(AZ407=5,G407,0)</f>
        <v>0</v>
      </c>
      <c r="CZ407" s="129">
        <v>1.58E-3</v>
      </c>
    </row>
    <row r="408" spans="1:104" ht="22.5">
      <c r="A408" s="152">
        <v>190</v>
      </c>
      <c r="B408" s="153" t="s">
        <v>658</v>
      </c>
      <c r="C408" s="154" t="s">
        <v>659</v>
      </c>
      <c r="D408" s="155" t="s">
        <v>114</v>
      </c>
      <c r="E408" s="156">
        <v>4</v>
      </c>
      <c r="F408" s="156"/>
      <c r="G408" s="157">
        <f>E408*F408</f>
        <v>0</v>
      </c>
      <c r="O408" s="151">
        <v>2</v>
      </c>
      <c r="AA408" s="129">
        <v>1</v>
      </c>
      <c r="AB408" s="129">
        <v>7</v>
      </c>
      <c r="AC408" s="129">
        <v>7</v>
      </c>
      <c r="AZ408" s="129">
        <v>2</v>
      </c>
      <c r="BA408" s="129">
        <f>IF(AZ408=1,G408,0)</f>
        <v>0</v>
      </c>
      <c r="BB408" s="129">
        <f>IF(AZ408=2,G408,0)</f>
        <v>0</v>
      </c>
      <c r="BC408" s="129">
        <f>IF(AZ408=3,G408,0)</f>
        <v>0</v>
      </c>
      <c r="BD408" s="129">
        <f>IF(AZ408=4,G408,0)</f>
        <v>0</v>
      </c>
      <c r="BE408" s="129">
        <f>IF(AZ408=5,G408,0)</f>
        <v>0</v>
      </c>
      <c r="CZ408" s="129">
        <v>1.0499999999999999E-3</v>
      </c>
    </row>
    <row r="409" spans="1:104" ht="22.5">
      <c r="A409" s="152">
        <v>191</v>
      </c>
      <c r="B409" s="153" t="s">
        <v>660</v>
      </c>
      <c r="C409" s="154" t="s">
        <v>661</v>
      </c>
      <c r="D409" s="155" t="s">
        <v>114</v>
      </c>
      <c r="E409" s="156">
        <v>54</v>
      </c>
      <c r="F409" s="156"/>
      <c r="G409" s="157">
        <f>E409*F409</f>
        <v>0</v>
      </c>
      <c r="O409" s="151">
        <v>2</v>
      </c>
      <c r="AA409" s="129">
        <v>12</v>
      </c>
      <c r="AB409" s="129">
        <v>0</v>
      </c>
      <c r="AC409" s="129">
        <v>7</v>
      </c>
      <c r="AZ409" s="129">
        <v>2</v>
      </c>
      <c r="BA409" s="129">
        <f>IF(AZ409=1,G409,0)</f>
        <v>0</v>
      </c>
      <c r="BB409" s="129">
        <f>IF(AZ409=2,G409,0)</f>
        <v>0</v>
      </c>
      <c r="BC409" s="129">
        <f>IF(AZ409=3,G409,0)</f>
        <v>0</v>
      </c>
      <c r="BD409" s="129">
        <f>IF(AZ409=4,G409,0)</f>
        <v>0</v>
      </c>
      <c r="BE409" s="129">
        <f>IF(AZ409=5,G409,0)</f>
        <v>0</v>
      </c>
      <c r="CZ409" s="129">
        <v>4.9500000000000004E-3</v>
      </c>
    </row>
    <row r="410" spans="1:104" ht="22.5">
      <c r="A410" s="152">
        <v>192</v>
      </c>
      <c r="B410" s="153" t="s">
        <v>660</v>
      </c>
      <c r="C410" s="154" t="s">
        <v>662</v>
      </c>
      <c r="D410" s="155" t="s">
        <v>114</v>
      </c>
      <c r="E410" s="156">
        <v>132</v>
      </c>
      <c r="F410" s="156"/>
      <c r="G410" s="157">
        <f>E410*F410</f>
        <v>0</v>
      </c>
      <c r="O410" s="151">
        <v>2</v>
      </c>
      <c r="AA410" s="129">
        <v>12</v>
      </c>
      <c r="AB410" s="129">
        <v>0</v>
      </c>
      <c r="AC410" s="129">
        <v>294</v>
      </c>
      <c r="AZ410" s="129">
        <v>2</v>
      </c>
      <c r="BA410" s="129">
        <f>IF(AZ410=1,G410,0)</f>
        <v>0</v>
      </c>
      <c r="BB410" s="129">
        <f>IF(AZ410=2,G410,0)</f>
        <v>0</v>
      </c>
      <c r="BC410" s="129">
        <f>IF(AZ410=3,G410,0)</f>
        <v>0</v>
      </c>
      <c r="BD410" s="129">
        <f>IF(AZ410=4,G410,0)</f>
        <v>0</v>
      </c>
      <c r="BE410" s="129">
        <f>IF(AZ410=5,G410,0)</f>
        <v>0</v>
      </c>
      <c r="CZ410" s="129">
        <v>4.9500000000000004E-3</v>
      </c>
    </row>
    <row r="411" spans="1:104">
      <c r="A411" s="152">
        <v>193</v>
      </c>
      <c r="B411" s="153" t="s">
        <v>663</v>
      </c>
      <c r="C411" s="154" t="s">
        <v>664</v>
      </c>
      <c r="D411" s="155" t="s">
        <v>68</v>
      </c>
      <c r="E411" s="156">
        <v>578.25</v>
      </c>
      <c r="F411" s="156"/>
      <c r="G411" s="157">
        <f>E411*F411</f>
        <v>0</v>
      </c>
      <c r="O411" s="151">
        <v>2</v>
      </c>
      <c r="AA411" s="129">
        <v>12</v>
      </c>
      <c r="AB411" s="129">
        <v>0</v>
      </c>
      <c r="AC411" s="129">
        <v>8</v>
      </c>
      <c r="AZ411" s="129">
        <v>2</v>
      </c>
      <c r="BA411" s="129">
        <f>IF(AZ411=1,G411,0)</f>
        <v>0</v>
      </c>
      <c r="BB411" s="129">
        <f>IF(AZ411=2,G411,0)</f>
        <v>0</v>
      </c>
      <c r="BC411" s="129">
        <f>IF(AZ411=3,G411,0)</f>
        <v>0</v>
      </c>
      <c r="BD411" s="129">
        <f>IF(AZ411=4,G411,0)</f>
        <v>0</v>
      </c>
      <c r="BE411" s="129">
        <f>IF(AZ411=5,G411,0)</f>
        <v>0</v>
      </c>
      <c r="CZ411" s="129">
        <v>0</v>
      </c>
    </row>
    <row r="412" spans="1:104">
      <c r="A412" s="158"/>
      <c r="B412" s="159"/>
      <c r="C412" s="201" t="s">
        <v>665</v>
      </c>
      <c r="D412" s="202"/>
      <c r="E412" s="161">
        <v>578.25</v>
      </c>
      <c r="F412" s="162"/>
      <c r="G412" s="163"/>
      <c r="M412" s="160" t="s">
        <v>665</v>
      </c>
      <c r="O412" s="151"/>
    </row>
    <row r="413" spans="1:104">
      <c r="A413" s="152">
        <v>194</v>
      </c>
      <c r="B413" s="153" t="s">
        <v>666</v>
      </c>
      <c r="C413" s="154" t="s">
        <v>667</v>
      </c>
      <c r="D413" s="155" t="s">
        <v>114</v>
      </c>
      <c r="E413" s="156">
        <v>188.9</v>
      </c>
      <c r="F413" s="156"/>
      <c r="G413" s="157">
        <f>E413*F413</f>
        <v>0</v>
      </c>
      <c r="O413" s="151">
        <v>2</v>
      </c>
      <c r="AA413" s="129">
        <v>12</v>
      </c>
      <c r="AB413" s="129">
        <v>0</v>
      </c>
      <c r="AC413" s="129">
        <v>295</v>
      </c>
      <c r="AZ413" s="129">
        <v>2</v>
      </c>
      <c r="BA413" s="129">
        <f>IF(AZ413=1,G413,0)</f>
        <v>0</v>
      </c>
      <c r="BB413" s="129">
        <f>IF(AZ413=2,G413,0)</f>
        <v>0</v>
      </c>
      <c r="BC413" s="129">
        <f>IF(AZ413=3,G413,0)</f>
        <v>0</v>
      </c>
      <c r="BD413" s="129">
        <f>IF(AZ413=4,G413,0)</f>
        <v>0</v>
      </c>
      <c r="BE413" s="129">
        <f>IF(AZ413=5,G413,0)</f>
        <v>0</v>
      </c>
      <c r="CZ413" s="129">
        <v>0</v>
      </c>
    </row>
    <row r="414" spans="1:104">
      <c r="A414" s="158"/>
      <c r="B414" s="159"/>
      <c r="C414" s="201" t="s">
        <v>668</v>
      </c>
      <c r="D414" s="202"/>
      <c r="E414" s="161">
        <v>188.9</v>
      </c>
      <c r="F414" s="162"/>
      <c r="G414" s="163"/>
      <c r="M414" s="160" t="s">
        <v>668</v>
      </c>
      <c r="O414" s="151"/>
    </row>
    <row r="415" spans="1:104">
      <c r="A415" s="152">
        <v>195</v>
      </c>
      <c r="B415" s="153" t="s">
        <v>669</v>
      </c>
      <c r="C415" s="154" t="s">
        <v>670</v>
      </c>
      <c r="D415" s="155" t="s">
        <v>54</v>
      </c>
      <c r="E415" s="156"/>
      <c r="F415" s="156"/>
      <c r="G415" s="157">
        <f>E415*F415</f>
        <v>0</v>
      </c>
      <c r="O415" s="151">
        <v>2</v>
      </c>
      <c r="AA415" s="129">
        <v>7</v>
      </c>
      <c r="AB415" s="129">
        <v>1002</v>
      </c>
      <c r="AC415" s="129">
        <v>5</v>
      </c>
      <c r="AZ415" s="129">
        <v>2</v>
      </c>
      <c r="BA415" s="129">
        <f>IF(AZ415=1,G415,0)</f>
        <v>0</v>
      </c>
      <c r="BB415" s="129">
        <f>IF(AZ415=2,G415,0)</f>
        <v>0</v>
      </c>
      <c r="BC415" s="129">
        <f>IF(AZ415=3,G415,0)</f>
        <v>0</v>
      </c>
      <c r="BD415" s="129">
        <f>IF(AZ415=4,G415,0)</f>
        <v>0</v>
      </c>
      <c r="BE415" s="129">
        <f>IF(AZ415=5,G415,0)</f>
        <v>0</v>
      </c>
      <c r="CZ415" s="129">
        <v>0</v>
      </c>
    </row>
    <row r="416" spans="1:104">
      <c r="A416" s="164"/>
      <c r="B416" s="165" t="s">
        <v>69</v>
      </c>
      <c r="C416" s="166" t="str">
        <f>CONCATENATE(B392," ",C392)</f>
        <v>764 Konstrukce klempířské</v>
      </c>
      <c r="D416" s="164"/>
      <c r="E416" s="167"/>
      <c r="F416" s="167"/>
      <c r="G416" s="168">
        <f>SUM(G392:G415)</f>
        <v>0</v>
      </c>
      <c r="O416" s="151">
        <v>4</v>
      </c>
      <c r="BA416" s="169">
        <f>SUM(BA392:BA415)</f>
        <v>0</v>
      </c>
      <c r="BB416" s="169">
        <f>SUM(BB392:BB415)</f>
        <v>0</v>
      </c>
      <c r="BC416" s="169">
        <f>SUM(BC392:BC415)</f>
        <v>0</v>
      </c>
      <c r="BD416" s="169">
        <f>SUM(BD392:BD415)</f>
        <v>0</v>
      </c>
      <c r="BE416" s="169">
        <f>SUM(BE392:BE415)</f>
        <v>0</v>
      </c>
    </row>
    <row r="417" spans="1:104">
      <c r="A417" s="144" t="s">
        <v>65</v>
      </c>
      <c r="B417" s="145" t="s">
        <v>671</v>
      </c>
      <c r="C417" s="146" t="s">
        <v>672</v>
      </c>
      <c r="D417" s="147"/>
      <c r="E417" s="148"/>
      <c r="F417" s="148"/>
      <c r="G417" s="149"/>
      <c r="H417" s="150"/>
      <c r="I417" s="150"/>
      <c r="O417" s="151">
        <v>1</v>
      </c>
    </row>
    <row r="418" spans="1:104" ht="22.5">
      <c r="A418" s="152">
        <v>196</v>
      </c>
      <c r="B418" s="153" t="s">
        <v>673</v>
      </c>
      <c r="C418" s="154" t="s">
        <v>674</v>
      </c>
      <c r="D418" s="155" t="s">
        <v>162</v>
      </c>
      <c r="E418" s="156">
        <v>4</v>
      </c>
      <c r="F418" s="156"/>
      <c r="G418" s="157">
        <f t="shared" ref="G418:G432" si="12">E418*F418</f>
        <v>0</v>
      </c>
      <c r="O418" s="151">
        <v>2</v>
      </c>
      <c r="AA418" s="129">
        <v>1</v>
      </c>
      <c r="AB418" s="129">
        <v>7</v>
      </c>
      <c r="AC418" s="129">
        <v>7</v>
      </c>
      <c r="AZ418" s="129">
        <v>2</v>
      </c>
      <c r="BA418" s="129">
        <f t="shared" ref="BA418:BA432" si="13">IF(AZ418=1,G418,0)</f>
        <v>0</v>
      </c>
      <c r="BB418" s="129">
        <f t="shared" ref="BB418:BB432" si="14">IF(AZ418=2,G418,0)</f>
        <v>0</v>
      </c>
      <c r="BC418" s="129">
        <f t="shared" ref="BC418:BC432" si="15">IF(AZ418=3,G418,0)</f>
        <v>0</v>
      </c>
      <c r="BD418" s="129">
        <f t="shared" ref="BD418:BD432" si="16">IF(AZ418=4,G418,0)</f>
        <v>0</v>
      </c>
      <c r="BE418" s="129">
        <f t="shared" ref="BE418:BE432" si="17">IF(AZ418=5,G418,0)</f>
        <v>0</v>
      </c>
      <c r="CZ418" s="129">
        <v>0</v>
      </c>
    </row>
    <row r="419" spans="1:104">
      <c r="A419" s="152">
        <v>197</v>
      </c>
      <c r="B419" s="153" t="s">
        <v>675</v>
      </c>
      <c r="C419" s="154" t="s">
        <v>676</v>
      </c>
      <c r="D419" s="155" t="s">
        <v>162</v>
      </c>
      <c r="E419" s="156">
        <v>4</v>
      </c>
      <c r="F419" s="156"/>
      <c r="G419" s="157">
        <f t="shared" si="12"/>
        <v>0</v>
      </c>
      <c r="O419" s="151">
        <v>2</v>
      </c>
      <c r="AA419" s="129">
        <v>1</v>
      </c>
      <c r="AB419" s="129">
        <v>7</v>
      </c>
      <c r="AC419" s="129">
        <v>7</v>
      </c>
      <c r="AZ419" s="129">
        <v>2</v>
      </c>
      <c r="BA419" s="129">
        <f t="shared" si="13"/>
        <v>0</v>
      </c>
      <c r="BB419" s="129">
        <f t="shared" si="14"/>
        <v>0</v>
      </c>
      <c r="BC419" s="129">
        <f t="shared" si="15"/>
        <v>0</v>
      </c>
      <c r="BD419" s="129">
        <f t="shared" si="16"/>
        <v>0</v>
      </c>
      <c r="BE419" s="129">
        <f t="shared" si="17"/>
        <v>0</v>
      </c>
      <c r="CZ419" s="129">
        <v>0</v>
      </c>
    </row>
    <row r="420" spans="1:104">
      <c r="A420" s="152">
        <v>198</v>
      </c>
      <c r="B420" s="153" t="s">
        <v>677</v>
      </c>
      <c r="C420" s="154" t="s">
        <v>678</v>
      </c>
      <c r="D420" s="155" t="s">
        <v>162</v>
      </c>
      <c r="E420" s="156">
        <v>4</v>
      </c>
      <c r="F420" s="156"/>
      <c r="G420" s="157">
        <f t="shared" si="12"/>
        <v>0</v>
      </c>
      <c r="O420" s="151">
        <v>2</v>
      </c>
      <c r="AA420" s="129">
        <v>1</v>
      </c>
      <c r="AB420" s="129">
        <v>7</v>
      </c>
      <c r="AC420" s="129">
        <v>7</v>
      </c>
      <c r="AZ420" s="129">
        <v>2</v>
      </c>
      <c r="BA420" s="129">
        <f t="shared" si="13"/>
        <v>0</v>
      </c>
      <c r="BB420" s="129">
        <f t="shared" si="14"/>
        <v>0</v>
      </c>
      <c r="BC420" s="129">
        <f t="shared" si="15"/>
        <v>0</v>
      </c>
      <c r="BD420" s="129">
        <f t="shared" si="16"/>
        <v>0</v>
      </c>
      <c r="BE420" s="129">
        <f t="shared" si="17"/>
        <v>0</v>
      </c>
      <c r="CZ420" s="129">
        <v>0</v>
      </c>
    </row>
    <row r="421" spans="1:104">
      <c r="A421" s="152">
        <v>199</v>
      </c>
      <c r="B421" s="153" t="s">
        <v>679</v>
      </c>
      <c r="C421" s="154" t="s">
        <v>680</v>
      </c>
      <c r="D421" s="155" t="s">
        <v>162</v>
      </c>
      <c r="E421" s="156">
        <v>3</v>
      </c>
      <c r="F421" s="156"/>
      <c r="G421" s="157">
        <f t="shared" si="12"/>
        <v>0</v>
      </c>
      <c r="O421" s="151">
        <v>2</v>
      </c>
      <c r="AA421" s="129">
        <v>1</v>
      </c>
      <c r="AB421" s="129">
        <v>7</v>
      </c>
      <c r="AC421" s="129">
        <v>7</v>
      </c>
      <c r="AZ421" s="129">
        <v>2</v>
      </c>
      <c r="BA421" s="129">
        <f t="shared" si="13"/>
        <v>0</v>
      </c>
      <c r="BB421" s="129">
        <f t="shared" si="14"/>
        <v>0</v>
      </c>
      <c r="BC421" s="129">
        <f t="shared" si="15"/>
        <v>0</v>
      </c>
      <c r="BD421" s="129">
        <f t="shared" si="16"/>
        <v>0</v>
      </c>
      <c r="BE421" s="129">
        <f t="shared" si="17"/>
        <v>0</v>
      </c>
      <c r="CZ421" s="129">
        <v>0</v>
      </c>
    </row>
    <row r="422" spans="1:104" ht="22.5">
      <c r="A422" s="152">
        <v>200</v>
      </c>
      <c r="B422" s="153" t="s">
        <v>681</v>
      </c>
      <c r="C422" s="154" t="s">
        <v>682</v>
      </c>
      <c r="D422" s="155" t="s">
        <v>68</v>
      </c>
      <c r="E422" s="156">
        <v>20</v>
      </c>
      <c r="F422" s="156"/>
      <c r="G422" s="157">
        <f t="shared" si="12"/>
        <v>0</v>
      </c>
      <c r="O422" s="151">
        <v>2</v>
      </c>
      <c r="AA422" s="129">
        <v>12</v>
      </c>
      <c r="AB422" s="129">
        <v>0</v>
      </c>
      <c r="AC422" s="129">
        <v>14</v>
      </c>
      <c r="AZ422" s="129">
        <v>2</v>
      </c>
      <c r="BA422" s="129">
        <f t="shared" si="13"/>
        <v>0</v>
      </c>
      <c r="BB422" s="129">
        <f t="shared" si="14"/>
        <v>0</v>
      </c>
      <c r="BC422" s="129">
        <f t="shared" si="15"/>
        <v>0</v>
      </c>
      <c r="BD422" s="129">
        <f t="shared" si="16"/>
        <v>0</v>
      </c>
      <c r="BE422" s="129">
        <f t="shared" si="17"/>
        <v>0</v>
      </c>
      <c r="CZ422" s="129">
        <v>0</v>
      </c>
    </row>
    <row r="423" spans="1:104" ht="22.5">
      <c r="A423" s="152">
        <v>201</v>
      </c>
      <c r="B423" s="153" t="s">
        <v>683</v>
      </c>
      <c r="C423" s="154" t="s">
        <v>684</v>
      </c>
      <c r="D423" s="155" t="s">
        <v>68</v>
      </c>
      <c r="E423" s="156">
        <v>2</v>
      </c>
      <c r="F423" s="156"/>
      <c r="G423" s="157">
        <f t="shared" si="12"/>
        <v>0</v>
      </c>
      <c r="O423" s="151">
        <v>2</v>
      </c>
      <c r="AA423" s="129">
        <v>12</v>
      </c>
      <c r="AB423" s="129">
        <v>0</v>
      </c>
      <c r="AC423" s="129">
        <v>15</v>
      </c>
      <c r="AZ423" s="129">
        <v>2</v>
      </c>
      <c r="BA423" s="129">
        <f t="shared" si="13"/>
        <v>0</v>
      </c>
      <c r="BB423" s="129">
        <f t="shared" si="14"/>
        <v>0</v>
      </c>
      <c r="BC423" s="129">
        <f t="shared" si="15"/>
        <v>0</v>
      </c>
      <c r="BD423" s="129">
        <f t="shared" si="16"/>
        <v>0</v>
      </c>
      <c r="BE423" s="129">
        <f t="shared" si="17"/>
        <v>0</v>
      </c>
      <c r="CZ423" s="129">
        <v>0</v>
      </c>
    </row>
    <row r="424" spans="1:104" ht="22.5">
      <c r="A424" s="152">
        <v>202</v>
      </c>
      <c r="B424" s="153" t="s">
        <v>685</v>
      </c>
      <c r="C424" s="154" t="s">
        <v>686</v>
      </c>
      <c r="D424" s="155" t="s">
        <v>68</v>
      </c>
      <c r="E424" s="156">
        <v>1</v>
      </c>
      <c r="F424" s="156"/>
      <c r="G424" s="157">
        <f t="shared" si="12"/>
        <v>0</v>
      </c>
      <c r="O424" s="151">
        <v>2</v>
      </c>
      <c r="AA424" s="129">
        <v>12</v>
      </c>
      <c r="AB424" s="129">
        <v>0</v>
      </c>
      <c r="AC424" s="129">
        <v>16</v>
      </c>
      <c r="AZ424" s="129">
        <v>2</v>
      </c>
      <c r="BA424" s="129">
        <f t="shared" si="13"/>
        <v>0</v>
      </c>
      <c r="BB424" s="129">
        <f t="shared" si="14"/>
        <v>0</v>
      </c>
      <c r="BC424" s="129">
        <f t="shared" si="15"/>
        <v>0</v>
      </c>
      <c r="BD424" s="129">
        <f t="shared" si="16"/>
        <v>0</v>
      </c>
      <c r="BE424" s="129">
        <f t="shared" si="17"/>
        <v>0</v>
      </c>
      <c r="CZ424" s="129">
        <v>0</v>
      </c>
    </row>
    <row r="425" spans="1:104" ht="22.5">
      <c r="A425" s="152">
        <v>203</v>
      </c>
      <c r="B425" s="153" t="s">
        <v>687</v>
      </c>
      <c r="C425" s="154" t="s">
        <v>688</v>
      </c>
      <c r="D425" s="155" t="s">
        <v>68</v>
      </c>
      <c r="E425" s="156">
        <v>1</v>
      </c>
      <c r="F425" s="156"/>
      <c r="G425" s="157">
        <f t="shared" si="12"/>
        <v>0</v>
      </c>
      <c r="O425" s="151">
        <v>2</v>
      </c>
      <c r="AA425" s="129">
        <v>12</v>
      </c>
      <c r="AB425" s="129">
        <v>0</v>
      </c>
      <c r="AC425" s="129">
        <v>17</v>
      </c>
      <c r="AZ425" s="129">
        <v>2</v>
      </c>
      <c r="BA425" s="129">
        <f t="shared" si="13"/>
        <v>0</v>
      </c>
      <c r="BB425" s="129">
        <f t="shared" si="14"/>
        <v>0</v>
      </c>
      <c r="BC425" s="129">
        <f t="shared" si="15"/>
        <v>0</v>
      </c>
      <c r="BD425" s="129">
        <f t="shared" si="16"/>
        <v>0</v>
      </c>
      <c r="BE425" s="129">
        <f t="shared" si="17"/>
        <v>0</v>
      </c>
      <c r="CZ425" s="129">
        <v>0</v>
      </c>
    </row>
    <row r="426" spans="1:104" ht="22.5">
      <c r="A426" s="152">
        <v>204</v>
      </c>
      <c r="B426" s="153" t="s">
        <v>689</v>
      </c>
      <c r="C426" s="154" t="s">
        <v>690</v>
      </c>
      <c r="D426" s="155" t="s">
        <v>68</v>
      </c>
      <c r="E426" s="156">
        <v>1</v>
      </c>
      <c r="F426" s="156"/>
      <c r="G426" s="157">
        <f t="shared" si="12"/>
        <v>0</v>
      </c>
      <c r="O426" s="151">
        <v>2</v>
      </c>
      <c r="AA426" s="129">
        <v>12</v>
      </c>
      <c r="AB426" s="129">
        <v>0</v>
      </c>
      <c r="AC426" s="129">
        <v>18</v>
      </c>
      <c r="AZ426" s="129">
        <v>2</v>
      </c>
      <c r="BA426" s="129">
        <f t="shared" si="13"/>
        <v>0</v>
      </c>
      <c r="BB426" s="129">
        <f t="shared" si="14"/>
        <v>0</v>
      </c>
      <c r="BC426" s="129">
        <f t="shared" si="15"/>
        <v>0</v>
      </c>
      <c r="BD426" s="129">
        <f t="shared" si="16"/>
        <v>0</v>
      </c>
      <c r="BE426" s="129">
        <f t="shared" si="17"/>
        <v>0</v>
      </c>
      <c r="CZ426" s="129">
        <v>0</v>
      </c>
    </row>
    <row r="427" spans="1:104" ht="22.5">
      <c r="A427" s="152">
        <v>205</v>
      </c>
      <c r="B427" s="153" t="s">
        <v>691</v>
      </c>
      <c r="C427" s="154" t="s">
        <v>692</v>
      </c>
      <c r="D427" s="155" t="s">
        <v>68</v>
      </c>
      <c r="E427" s="156">
        <v>1</v>
      </c>
      <c r="F427" s="156"/>
      <c r="G427" s="157">
        <f t="shared" si="12"/>
        <v>0</v>
      </c>
      <c r="O427" s="151">
        <v>2</v>
      </c>
      <c r="AA427" s="129">
        <v>12</v>
      </c>
      <c r="AB427" s="129">
        <v>0</v>
      </c>
      <c r="AC427" s="129">
        <v>19</v>
      </c>
      <c r="AZ427" s="129">
        <v>2</v>
      </c>
      <c r="BA427" s="129">
        <f t="shared" si="13"/>
        <v>0</v>
      </c>
      <c r="BB427" s="129">
        <f t="shared" si="14"/>
        <v>0</v>
      </c>
      <c r="BC427" s="129">
        <f t="shared" si="15"/>
        <v>0</v>
      </c>
      <c r="BD427" s="129">
        <f t="shared" si="16"/>
        <v>0</v>
      </c>
      <c r="BE427" s="129">
        <f t="shared" si="17"/>
        <v>0</v>
      </c>
      <c r="CZ427" s="129">
        <v>0</v>
      </c>
    </row>
    <row r="428" spans="1:104">
      <c r="A428" s="152">
        <v>206</v>
      </c>
      <c r="B428" s="153" t="s">
        <v>693</v>
      </c>
      <c r="C428" s="154" t="s">
        <v>694</v>
      </c>
      <c r="D428" s="155" t="s">
        <v>68</v>
      </c>
      <c r="E428" s="156">
        <v>3</v>
      </c>
      <c r="F428" s="156"/>
      <c r="G428" s="157">
        <f t="shared" si="12"/>
        <v>0</v>
      </c>
      <c r="O428" s="151">
        <v>2</v>
      </c>
      <c r="AA428" s="129">
        <v>12</v>
      </c>
      <c r="AB428" s="129">
        <v>0</v>
      </c>
      <c r="AC428" s="129">
        <v>21</v>
      </c>
      <c r="AZ428" s="129">
        <v>2</v>
      </c>
      <c r="BA428" s="129">
        <f t="shared" si="13"/>
        <v>0</v>
      </c>
      <c r="BB428" s="129">
        <f t="shared" si="14"/>
        <v>0</v>
      </c>
      <c r="BC428" s="129">
        <f t="shared" si="15"/>
        <v>0</v>
      </c>
      <c r="BD428" s="129">
        <f t="shared" si="16"/>
        <v>0</v>
      </c>
      <c r="BE428" s="129">
        <f t="shared" si="17"/>
        <v>0</v>
      </c>
      <c r="CZ428" s="129">
        <v>0</v>
      </c>
    </row>
    <row r="429" spans="1:104">
      <c r="A429" s="152">
        <v>207</v>
      </c>
      <c r="B429" s="153" t="s">
        <v>695</v>
      </c>
      <c r="C429" s="154" t="s">
        <v>696</v>
      </c>
      <c r="D429" s="155" t="s">
        <v>68</v>
      </c>
      <c r="E429" s="156">
        <v>25</v>
      </c>
      <c r="F429" s="156"/>
      <c r="G429" s="157">
        <f t="shared" si="12"/>
        <v>0</v>
      </c>
      <c r="O429" s="151">
        <v>2</v>
      </c>
      <c r="AA429" s="129">
        <v>12</v>
      </c>
      <c r="AB429" s="129">
        <v>0</v>
      </c>
      <c r="AC429" s="129">
        <v>22</v>
      </c>
      <c r="AZ429" s="129">
        <v>2</v>
      </c>
      <c r="BA429" s="129">
        <f t="shared" si="13"/>
        <v>0</v>
      </c>
      <c r="BB429" s="129">
        <f t="shared" si="14"/>
        <v>0</v>
      </c>
      <c r="BC429" s="129">
        <f t="shared" si="15"/>
        <v>0</v>
      </c>
      <c r="BD429" s="129">
        <f t="shared" si="16"/>
        <v>0</v>
      </c>
      <c r="BE429" s="129">
        <f t="shared" si="17"/>
        <v>0</v>
      </c>
      <c r="CZ429" s="129">
        <v>0</v>
      </c>
    </row>
    <row r="430" spans="1:104">
      <c r="A430" s="152">
        <v>208</v>
      </c>
      <c r="B430" s="153" t="s">
        <v>697</v>
      </c>
      <c r="C430" s="154" t="s">
        <v>698</v>
      </c>
      <c r="D430" s="155" t="s">
        <v>121</v>
      </c>
      <c r="E430" s="156">
        <v>6</v>
      </c>
      <c r="F430" s="156"/>
      <c r="G430" s="157">
        <f t="shared" si="12"/>
        <v>0</v>
      </c>
      <c r="O430" s="151">
        <v>2</v>
      </c>
      <c r="AA430" s="129">
        <v>12</v>
      </c>
      <c r="AB430" s="129">
        <v>0</v>
      </c>
      <c r="AC430" s="129">
        <v>154</v>
      </c>
      <c r="AZ430" s="129">
        <v>2</v>
      </c>
      <c r="BA430" s="129">
        <f t="shared" si="13"/>
        <v>0</v>
      </c>
      <c r="BB430" s="129">
        <f t="shared" si="14"/>
        <v>0</v>
      </c>
      <c r="BC430" s="129">
        <f t="shared" si="15"/>
        <v>0</v>
      </c>
      <c r="BD430" s="129">
        <f t="shared" si="16"/>
        <v>0</v>
      </c>
      <c r="BE430" s="129">
        <f t="shared" si="17"/>
        <v>0</v>
      </c>
      <c r="CZ430" s="129">
        <v>0</v>
      </c>
    </row>
    <row r="431" spans="1:104">
      <c r="A431" s="152">
        <v>209</v>
      </c>
      <c r="B431" s="153" t="s">
        <v>699</v>
      </c>
      <c r="C431" s="154" t="s">
        <v>700</v>
      </c>
      <c r="D431" s="155" t="s">
        <v>68</v>
      </c>
      <c r="E431" s="156">
        <v>1</v>
      </c>
      <c r="F431" s="156"/>
      <c r="G431" s="157">
        <f t="shared" si="12"/>
        <v>0</v>
      </c>
      <c r="O431" s="151">
        <v>2</v>
      </c>
      <c r="AA431" s="129">
        <v>12</v>
      </c>
      <c r="AB431" s="129">
        <v>0</v>
      </c>
      <c r="AC431" s="129">
        <v>358</v>
      </c>
      <c r="AZ431" s="129">
        <v>2</v>
      </c>
      <c r="BA431" s="129">
        <f t="shared" si="13"/>
        <v>0</v>
      </c>
      <c r="BB431" s="129">
        <f t="shared" si="14"/>
        <v>0</v>
      </c>
      <c r="BC431" s="129">
        <f t="shared" si="15"/>
        <v>0</v>
      </c>
      <c r="BD431" s="129">
        <f t="shared" si="16"/>
        <v>0</v>
      </c>
      <c r="BE431" s="129">
        <f t="shared" si="17"/>
        <v>0</v>
      </c>
      <c r="CZ431" s="129">
        <v>0</v>
      </c>
    </row>
    <row r="432" spans="1:104" ht="22.5">
      <c r="A432" s="152">
        <v>210</v>
      </c>
      <c r="B432" s="153" t="s">
        <v>701</v>
      </c>
      <c r="C432" s="154" t="s">
        <v>702</v>
      </c>
      <c r="D432" s="155" t="s">
        <v>121</v>
      </c>
      <c r="E432" s="156">
        <v>26.55</v>
      </c>
      <c r="F432" s="156"/>
      <c r="G432" s="157">
        <f t="shared" si="12"/>
        <v>0</v>
      </c>
      <c r="O432" s="151">
        <v>2</v>
      </c>
      <c r="AA432" s="129">
        <v>12</v>
      </c>
      <c r="AB432" s="129">
        <v>0</v>
      </c>
      <c r="AC432" s="129">
        <v>362</v>
      </c>
      <c r="AZ432" s="129">
        <v>2</v>
      </c>
      <c r="BA432" s="129">
        <f t="shared" si="13"/>
        <v>0</v>
      </c>
      <c r="BB432" s="129">
        <f t="shared" si="14"/>
        <v>0</v>
      </c>
      <c r="BC432" s="129">
        <f t="shared" si="15"/>
        <v>0</v>
      </c>
      <c r="BD432" s="129">
        <f t="shared" si="16"/>
        <v>0</v>
      </c>
      <c r="BE432" s="129">
        <f t="shared" si="17"/>
        <v>0</v>
      </c>
      <c r="CZ432" s="129">
        <v>0</v>
      </c>
    </row>
    <row r="433" spans="1:104">
      <c r="A433" s="158"/>
      <c r="B433" s="159"/>
      <c r="C433" s="201" t="s">
        <v>703</v>
      </c>
      <c r="D433" s="202"/>
      <c r="E433" s="161">
        <v>26.55</v>
      </c>
      <c r="F433" s="162"/>
      <c r="G433" s="163"/>
      <c r="M433" s="160" t="s">
        <v>703</v>
      </c>
      <c r="O433" s="151"/>
    </row>
    <row r="434" spans="1:104" ht="22.5">
      <c r="A434" s="152">
        <v>211</v>
      </c>
      <c r="B434" s="153" t="s">
        <v>704</v>
      </c>
      <c r="C434" s="154" t="s">
        <v>705</v>
      </c>
      <c r="D434" s="155" t="s">
        <v>162</v>
      </c>
      <c r="E434" s="156">
        <v>2</v>
      </c>
      <c r="F434" s="156"/>
      <c r="G434" s="157">
        <f t="shared" ref="G434:G440" si="18">E434*F434</f>
        <v>0</v>
      </c>
      <c r="O434" s="151">
        <v>2</v>
      </c>
      <c r="AA434" s="129">
        <v>3</v>
      </c>
      <c r="AB434" s="129">
        <v>7</v>
      </c>
      <c r="AC434" s="129">
        <v>61162102</v>
      </c>
      <c r="AZ434" s="129">
        <v>2</v>
      </c>
      <c r="BA434" s="129">
        <f t="shared" ref="BA434:BA440" si="19">IF(AZ434=1,G434,0)</f>
        <v>0</v>
      </c>
      <c r="BB434" s="129">
        <f t="shared" ref="BB434:BB440" si="20">IF(AZ434=2,G434,0)</f>
        <v>0</v>
      </c>
      <c r="BC434" s="129">
        <f t="shared" ref="BC434:BC440" si="21">IF(AZ434=3,G434,0)</f>
        <v>0</v>
      </c>
      <c r="BD434" s="129">
        <f t="shared" ref="BD434:BD440" si="22">IF(AZ434=4,G434,0)</f>
        <v>0</v>
      </c>
      <c r="BE434" s="129">
        <f t="shared" ref="BE434:BE440" si="23">IF(AZ434=5,G434,0)</f>
        <v>0</v>
      </c>
      <c r="CZ434" s="129">
        <v>1.9E-2</v>
      </c>
    </row>
    <row r="435" spans="1:104" ht="22.5">
      <c r="A435" s="152">
        <v>212</v>
      </c>
      <c r="B435" s="153" t="s">
        <v>706</v>
      </c>
      <c r="C435" s="154" t="s">
        <v>707</v>
      </c>
      <c r="D435" s="155" t="s">
        <v>162</v>
      </c>
      <c r="E435" s="156">
        <v>2</v>
      </c>
      <c r="F435" s="156"/>
      <c r="G435" s="157">
        <f t="shared" si="18"/>
        <v>0</v>
      </c>
      <c r="O435" s="151">
        <v>2</v>
      </c>
      <c r="AA435" s="129">
        <v>3</v>
      </c>
      <c r="AB435" s="129">
        <v>7</v>
      </c>
      <c r="AC435" s="129">
        <v>61162103</v>
      </c>
      <c r="AZ435" s="129">
        <v>2</v>
      </c>
      <c r="BA435" s="129">
        <f t="shared" si="19"/>
        <v>0</v>
      </c>
      <c r="BB435" s="129">
        <f t="shared" si="20"/>
        <v>0</v>
      </c>
      <c r="BC435" s="129">
        <f t="shared" si="21"/>
        <v>0</v>
      </c>
      <c r="BD435" s="129">
        <f t="shared" si="22"/>
        <v>0</v>
      </c>
      <c r="BE435" s="129">
        <f t="shared" si="23"/>
        <v>0</v>
      </c>
      <c r="CZ435" s="129">
        <v>2.1499999999999998E-2</v>
      </c>
    </row>
    <row r="436" spans="1:104" ht="22.5">
      <c r="A436" s="152">
        <v>213</v>
      </c>
      <c r="B436" s="153" t="s">
        <v>708</v>
      </c>
      <c r="C436" s="154" t="s">
        <v>709</v>
      </c>
      <c r="D436" s="155" t="s">
        <v>162</v>
      </c>
      <c r="E436" s="156">
        <v>2</v>
      </c>
      <c r="F436" s="156"/>
      <c r="G436" s="157">
        <f t="shared" si="18"/>
        <v>0</v>
      </c>
      <c r="O436" s="151">
        <v>2</v>
      </c>
      <c r="AA436" s="129">
        <v>3</v>
      </c>
      <c r="AB436" s="129">
        <v>7</v>
      </c>
      <c r="AC436" s="129">
        <v>61162104</v>
      </c>
      <c r="AZ436" s="129">
        <v>2</v>
      </c>
      <c r="BA436" s="129">
        <f t="shared" si="19"/>
        <v>0</v>
      </c>
      <c r="BB436" s="129">
        <f t="shared" si="20"/>
        <v>0</v>
      </c>
      <c r="BC436" s="129">
        <f t="shared" si="21"/>
        <v>0</v>
      </c>
      <c r="BD436" s="129">
        <f t="shared" si="22"/>
        <v>0</v>
      </c>
      <c r="BE436" s="129">
        <f t="shared" si="23"/>
        <v>0</v>
      </c>
      <c r="CZ436" s="129">
        <v>2.3E-2</v>
      </c>
    </row>
    <row r="437" spans="1:104" ht="22.5">
      <c r="A437" s="152">
        <v>214</v>
      </c>
      <c r="B437" s="153" t="s">
        <v>710</v>
      </c>
      <c r="C437" s="154" t="s">
        <v>711</v>
      </c>
      <c r="D437" s="155" t="s">
        <v>162</v>
      </c>
      <c r="E437" s="156">
        <v>1</v>
      </c>
      <c r="F437" s="156"/>
      <c r="G437" s="157">
        <f t="shared" si="18"/>
        <v>0</v>
      </c>
      <c r="O437" s="151">
        <v>2</v>
      </c>
      <c r="AA437" s="129">
        <v>3</v>
      </c>
      <c r="AB437" s="129">
        <v>7</v>
      </c>
      <c r="AC437" s="129">
        <v>61162105</v>
      </c>
      <c r="AZ437" s="129">
        <v>2</v>
      </c>
      <c r="BA437" s="129">
        <f t="shared" si="19"/>
        <v>0</v>
      </c>
      <c r="BB437" s="129">
        <f t="shared" si="20"/>
        <v>0</v>
      </c>
      <c r="BC437" s="129">
        <f t="shared" si="21"/>
        <v>0</v>
      </c>
      <c r="BD437" s="129">
        <f t="shared" si="22"/>
        <v>0</v>
      </c>
      <c r="BE437" s="129">
        <f t="shared" si="23"/>
        <v>0</v>
      </c>
      <c r="CZ437" s="129">
        <v>2.5999999999999999E-2</v>
      </c>
    </row>
    <row r="438" spans="1:104" ht="22.5">
      <c r="A438" s="152">
        <v>215</v>
      </c>
      <c r="B438" s="153" t="s">
        <v>712</v>
      </c>
      <c r="C438" s="154" t="s">
        <v>713</v>
      </c>
      <c r="D438" s="155" t="s">
        <v>162</v>
      </c>
      <c r="E438" s="156">
        <v>1</v>
      </c>
      <c r="F438" s="156"/>
      <c r="G438" s="157">
        <f t="shared" si="18"/>
        <v>0</v>
      </c>
      <c r="O438" s="151">
        <v>2</v>
      </c>
      <c r="AA438" s="129">
        <v>3</v>
      </c>
      <c r="AB438" s="129">
        <v>7</v>
      </c>
      <c r="AC438" s="129">
        <v>61162109</v>
      </c>
      <c r="AZ438" s="129">
        <v>2</v>
      </c>
      <c r="BA438" s="129">
        <f t="shared" si="19"/>
        <v>0</v>
      </c>
      <c r="BB438" s="129">
        <f t="shared" si="20"/>
        <v>0</v>
      </c>
      <c r="BC438" s="129">
        <f t="shared" si="21"/>
        <v>0</v>
      </c>
      <c r="BD438" s="129">
        <f t="shared" si="22"/>
        <v>0</v>
      </c>
      <c r="BE438" s="129">
        <f t="shared" si="23"/>
        <v>0</v>
      </c>
      <c r="CZ438" s="129">
        <v>4.5999999999999999E-2</v>
      </c>
    </row>
    <row r="439" spans="1:104" ht="22.5">
      <c r="A439" s="152">
        <v>216</v>
      </c>
      <c r="B439" s="153" t="s">
        <v>714</v>
      </c>
      <c r="C439" s="154" t="s">
        <v>715</v>
      </c>
      <c r="D439" s="155" t="s">
        <v>162</v>
      </c>
      <c r="E439" s="156">
        <v>2</v>
      </c>
      <c r="F439" s="156"/>
      <c r="G439" s="157">
        <f t="shared" si="18"/>
        <v>0</v>
      </c>
      <c r="O439" s="151">
        <v>2</v>
      </c>
      <c r="AA439" s="129">
        <v>3</v>
      </c>
      <c r="AB439" s="129">
        <v>7</v>
      </c>
      <c r="AC439" s="129">
        <v>611621381</v>
      </c>
      <c r="AZ439" s="129">
        <v>2</v>
      </c>
      <c r="BA439" s="129">
        <f t="shared" si="19"/>
        <v>0</v>
      </c>
      <c r="BB439" s="129">
        <f t="shared" si="20"/>
        <v>0</v>
      </c>
      <c r="BC439" s="129">
        <f t="shared" si="21"/>
        <v>0</v>
      </c>
      <c r="BD439" s="129">
        <f t="shared" si="22"/>
        <v>0</v>
      </c>
      <c r="BE439" s="129">
        <f t="shared" si="23"/>
        <v>0</v>
      </c>
      <c r="CZ439" s="129">
        <v>4.2999999999999997E-2</v>
      </c>
    </row>
    <row r="440" spans="1:104">
      <c r="A440" s="152">
        <v>217</v>
      </c>
      <c r="B440" s="153" t="s">
        <v>716</v>
      </c>
      <c r="C440" s="154" t="s">
        <v>717</v>
      </c>
      <c r="D440" s="155" t="s">
        <v>54</v>
      </c>
      <c r="E440" s="156"/>
      <c r="F440" s="156"/>
      <c r="G440" s="157">
        <f t="shared" si="18"/>
        <v>0</v>
      </c>
      <c r="O440" s="151">
        <v>2</v>
      </c>
      <c r="AA440" s="129">
        <v>7</v>
      </c>
      <c r="AB440" s="129">
        <v>1002</v>
      </c>
      <c r="AC440" s="129">
        <v>5</v>
      </c>
      <c r="AZ440" s="129">
        <v>2</v>
      </c>
      <c r="BA440" s="129">
        <f t="shared" si="19"/>
        <v>0</v>
      </c>
      <c r="BB440" s="129">
        <f t="shared" si="20"/>
        <v>0</v>
      </c>
      <c r="BC440" s="129">
        <f t="shared" si="21"/>
        <v>0</v>
      </c>
      <c r="BD440" s="129">
        <f t="shared" si="22"/>
        <v>0</v>
      </c>
      <c r="BE440" s="129">
        <f t="shared" si="23"/>
        <v>0</v>
      </c>
      <c r="CZ440" s="129">
        <v>0</v>
      </c>
    </row>
    <row r="441" spans="1:104">
      <c r="A441" s="164"/>
      <c r="B441" s="165" t="s">
        <v>69</v>
      </c>
      <c r="C441" s="166" t="str">
        <f>CONCATENATE(B417," ",C417)</f>
        <v>766 Konstrukce truhlářské</v>
      </c>
      <c r="D441" s="164"/>
      <c r="E441" s="167"/>
      <c r="F441" s="167"/>
      <c r="G441" s="168">
        <f>SUM(G417:G440)</f>
        <v>0</v>
      </c>
      <c r="O441" s="151">
        <v>4</v>
      </c>
      <c r="BA441" s="169">
        <f>SUM(BA417:BA440)</f>
        <v>0</v>
      </c>
      <c r="BB441" s="169">
        <f>SUM(BB417:BB440)</f>
        <v>0</v>
      </c>
      <c r="BC441" s="169">
        <f>SUM(BC417:BC440)</f>
        <v>0</v>
      </c>
      <c r="BD441" s="169">
        <f>SUM(BD417:BD440)</f>
        <v>0</v>
      </c>
      <c r="BE441" s="169">
        <f>SUM(BE417:BE440)</f>
        <v>0</v>
      </c>
    </row>
    <row r="442" spans="1:104">
      <c r="A442" s="144" t="s">
        <v>65</v>
      </c>
      <c r="B442" s="145" t="s">
        <v>718</v>
      </c>
      <c r="C442" s="146" t="s">
        <v>719</v>
      </c>
      <c r="D442" s="147"/>
      <c r="E442" s="148"/>
      <c r="F442" s="148"/>
      <c r="G442" s="149"/>
      <c r="H442" s="150"/>
      <c r="I442" s="150"/>
      <c r="O442" s="151">
        <v>1</v>
      </c>
    </row>
    <row r="443" spans="1:104">
      <c r="A443" s="152">
        <v>218</v>
      </c>
      <c r="B443" s="153" t="s">
        <v>720</v>
      </c>
      <c r="C443" s="154" t="s">
        <v>721</v>
      </c>
      <c r="D443" s="155" t="s">
        <v>114</v>
      </c>
      <c r="E443" s="156">
        <v>294</v>
      </c>
      <c r="F443" s="156"/>
      <c r="G443" s="157">
        <f>E443*F443</f>
        <v>0</v>
      </c>
      <c r="O443" s="151">
        <v>2</v>
      </c>
      <c r="AA443" s="129">
        <v>1</v>
      </c>
      <c r="AB443" s="129">
        <v>7</v>
      </c>
      <c r="AC443" s="129">
        <v>7</v>
      </c>
      <c r="AZ443" s="129">
        <v>2</v>
      </c>
      <c r="BA443" s="129">
        <f>IF(AZ443=1,G443,0)</f>
        <v>0</v>
      </c>
      <c r="BB443" s="129">
        <f>IF(AZ443=2,G443,0)</f>
        <v>0</v>
      </c>
      <c r="BC443" s="129">
        <f>IF(AZ443=3,G443,0)</f>
        <v>0</v>
      </c>
      <c r="BD443" s="129">
        <f>IF(AZ443=4,G443,0)</f>
        <v>0</v>
      </c>
      <c r="BE443" s="129">
        <f>IF(AZ443=5,G443,0)</f>
        <v>0</v>
      </c>
      <c r="CZ443" s="129">
        <v>3.0000000000000001E-5</v>
      </c>
    </row>
    <row r="444" spans="1:104">
      <c r="A444" s="158"/>
      <c r="B444" s="159"/>
      <c r="C444" s="201" t="s">
        <v>722</v>
      </c>
      <c r="D444" s="202"/>
      <c r="E444" s="161">
        <v>294</v>
      </c>
      <c r="F444" s="162"/>
      <c r="G444" s="163"/>
      <c r="M444" s="160" t="s">
        <v>722</v>
      </c>
      <c r="O444" s="151"/>
    </row>
    <row r="445" spans="1:104">
      <c r="A445" s="152">
        <v>219</v>
      </c>
      <c r="B445" s="153" t="s">
        <v>723</v>
      </c>
      <c r="C445" s="154" t="s">
        <v>724</v>
      </c>
      <c r="D445" s="155" t="s">
        <v>121</v>
      </c>
      <c r="E445" s="156">
        <v>125.11</v>
      </c>
      <c r="F445" s="156"/>
      <c r="G445" s="157">
        <f>E445*F445</f>
        <v>0</v>
      </c>
      <c r="O445" s="151">
        <v>2</v>
      </c>
      <c r="AA445" s="129">
        <v>1</v>
      </c>
      <c r="AB445" s="129">
        <v>7</v>
      </c>
      <c r="AC445" s="129">
        <v>7</v>
      </c>
      <c r="AZ445" s="129">
        <v>2</v>
      </c>
      <c r="BA445" s="129">
        <f>IF(AZ445=1,G445,0)</f>
        <v>0</v>
      </c>
      <c r="BB445" s="129">
        <f>IF(AZ445=2,G445,0)</f>
        <v>0</v>
      </c>
      <c r="BC445" s="129">
        <f>IF(AZ445=3,G445,0)</f>
        <v>0</v>
      </c>
      <c r="BD445" s="129">
        <f>IF(AZ445=4,G445,0)</f>
        <v>0</v>
      </c>
      <c r="BE445" s="129">
        <f>IF(AZ445=5,G445,0)</f>
        <v>0</v>
      </c>
      <c r="CZ445" s="129">
        <v>1.2999999999999999E-4</v>
      </c>
    </row>
    <row r="446" spans="1:104">
      <c r="A446" s="158"/>
      <c r="B446" s="159"/>
      <c r="C446" s="201" t="s">
        <v>725</v>
      </c>
      <c r="D446" s="202"/>
      <c r="E446" s="161">
        <v>92.68</v>
      </c>
      <c r="F446" s="162"/>
      <c r="G446" s="163"/>
      <c r="M446" s="160" t="s">
        <v>725</v>
      </c>
      <c r="O446" s="151"/>
    </row>
    <row r="447" spans="1:104">
      <c r="A447" s="158"/>
      <c r="B447" s="159"/>
      <c r="C447" s="201" t="s">
        <v>726</v>
      </c>
      <c r="D447" s="202"/>
      <c r="E447" s="161">
        <v>32.43</v>
      </c>
      <c r="F447" s="162"/>
      <c r="G447" s="163"/>
      <c r="M447" s="160" t="s">
        <v>726</v>
      </c>
      <c r="O447" s="151"/>
    </row>
    <row r="448" spans="1:104" ht="22.5">
      <c r="A448" s="152">
        <v>220</v>
      </c>
      <c r="B448" s="153" t="s">
        <v>727</v>
      </c>
      <c r="C448" s="154" t="s">
        <v>728</v>
      </c>
      <c r="D448" s="155" t="s">
        <v>121</v>
      </c>
      <c r="E448" s="156">
        <v>263.77499999999998</v>
      </c>
      <c r="F448" s="156"/>
      <c r="G448" s="157">
        <f>E448*F448</f>
        <v>0</v>
      </c>
      <c r="O448" s="151">
        <v>2</v>
      </c>
      <c r="AA448" s="129">
        <v>1</v>
      </c>
      <c r="AB448" s="129">
        <v>7</v>
      </c>
      <c r="AC448" s="129">
        <v>7</v>
      </c>
      <c r="AZ448" s="129">
        <v>2</v>
      </c>
      <c r="BA448" s="129">
        <f>IF(AZ448=1,G448,0)</f>
        <v>0</v>
      </c>
      <c r="BB448" s="129">
        <f>IF(AZ448=2,G448,0)</f>
        <v>0</v>
      </c>
      <c r="BC448" s="129">
        <f>IF(AZ448=3,G448,0)</f>
        <v>0</v>
      </c>
      <c r="BD448" s="129">
        <f>IF(AZ448=4,G448,0)</f>
        <v>0</v>
      </c>
      <c r="BE448" s="129">
        <f>IF(AZ448=5,G448,0)</f>
        <v>0</v>
      </c>
      <c r="CZ448" s="129">
        <v>2.5999999999999998E-4</v>
      </c>
    </row>
    <row r="449" spans="1:104">
      <c r="A449" s="158"/>
      <c r="B449" s="159"/>
      <c r="C449" s="201" t="s">
        <v>729</v>
      </c>
      <c r="D449" s="202"/>
      <c r="E449" s="161">
        <v>233.8</v>
      </c>
      <c r="F449" s="162"/>
      <c r="G449" s="163"/>
      <c r="M449" s="160" t="s">
        <v>729</v>
      </c>
      <c r="O449" s="151"/>
    </row>
    <row r="450" spans="1:104">
      <c r="A450" s="158"/>
      <c r="B450" s="159"/>
      <c r="C450" s="201" t="s">
        <v>730</v>
      </c>
      <c r="D450" s="202"/>
      <c r="E450" s="161">
        <v>29.975000000000001</v>
      </c>
      <c r="F450" s="162"/>
      <c r="G450" s="163"/>
      <c r="M450" s="160" t="s">
        <v>730</v>
      </c>
      <c r="O450" s="151"/>
    </row>
    <row r="451" spans="1:104">
      <c r="A451" s="152">
        <v>221</v>
      </c>
      <c r="B451" s="153" t="s">
        <v>731</v>
      </c>
      <c r="C451" s="154" t="s">
        <v>732</v>
      </c>
      <c r="D451" s="155" t="s">
        <v>513</v>
      </c>
      <c r="E451" s="156">
        <v>420</v>
      </c>
      <c r="F451" s="156"/>
      <c r="G451" s="157">
        <f>E451*F451</f>
        <v>0</v>
      </c>
      <c r="O451" s="151">
        <v>2</v>
      </c>
      <c r="AA451" s="129">
        <v>1</v>
      </c>
      <c r="AB451" s="129">
        <v>7</v>
      </c>
      <c r="AC451" s="129">
        <v>7</v>
      </c>
      <c r="AZ451" s="129">
        <v>2</v>
      </c>
      <c r="BA451" s="129">
        <f>IF(AZ451=1,G451,0)</f>
        <v>0</v>
      </c>
      <c r="BB451" s="129">
        <f>IF(AZ451=2,G451,0)</f>
        <v>0</v>
      </c>
      <c r="BC451" s="129">
        <f>IF(AZ451=3,G451,0)</f>
        <v>0</v>
      </c>
      <c r="BD451" s="129">
        <f>IF(AZ451=4,G451,0)</f>
        <v>0</v>
      </c>
      <c r="BE451" s="129">
        <f>IF(AZ451=5,G451,0)</f>
        <v>0</v>
      </c>
      <c r="CZ451" s="129">
        <v>5.0000000000000002E-5</v>
      </c>
    </row>
    <row r="452" spans="1:104">
      <c r="A452" s="158"/>
      <c r="B452" s="159"/>
      <c r="C452" s="201" t="s">
        <v>733</v>
      </c>
      <c r="D452" s="202"/>
      <c r="E452" s="161">
        <v>420</v>
      </c>
      <c r="F452" s="162"/>
      <c r="G452" s="163"/>
      <c r="M452" s="160" t="s">
        <v>733</v>
      </c>
      <c r="O452" s="151"/>
    </row>
    <row r="453" spans="1:104" ht="22.5">
      <c r="A453" s="152">
        <v>222</v>
      </c>
      <c r="B453" s="153" t="s">
        <v>734</v>
      </c>
      <c r="C453" s="154" t="s">
        <v>735</v>
      </c>
      <c r="D453" s="155" t="s">
        <v>513</v>
      </c>
      <c r="E453" s="156">
        <v>1268.25</v>
      </c>
      <c r="F453" s="156"/>
      <c r="G453" s="157">
        <f>E453*F453</f>
        <v>0</v>
      </c>
      <c r="O453" s="151">
        <v>2</v>
      </c>
      <c r="AA453" s="129">
        <v>1</v>
      </c>
      <c r="AB453" s="129">
        <v>7</v>
      </c>
      <c r="AC453" s="129">
        <v>7</v>
      </c>
      <c r="AZ453" s="129">
        <v>2</v>
      </c>
      <c r="BA453" s="129">
        <f>IF(AZ453=1,G453,0)</f>
        <v>0</v>
      </c>
      <c r="BB453" s="129">
        <f>IF(AZ453=2,G453,0)</f>
        <v>0</v>
      </c>
      <c r="BC453" s="129">
        <f>IF(AZ453=3,G453,0)</f>
        <v>0</v>
      </c>
      <c r="BD453" s="129">
        <f>IF(AZ453=4,G453,0)</f>
        <v>0</v>
      </c>
      <c r="BE453" s="129">
        <f>IF(AZ453=5,G453,0)</f>
        <v>0</v>
      </c>
      <c r="CZ453" s="129">
        <v>5.0000000000000002E-5</v>
      </c>
    </row>
    <row r="454" spans="1:104">
      <c r="A454" s="158"/>
      <c r="B454" s="159"/>
      <c r="C454" s="201" t="s">
        <v>736</v>
      </c>
      <c r="D454" s="202"/>
      <c r="E454" s="161">
        <v>698.25</v>
      </c>
      <c r="F454" s="162"/>
      <c r="G454" s="163"/>
      <c r="M454" s="160" t="s">
        <v>736</v>
      </c>
      <c r="O454" s="151"/>
    </row>
    <row r="455" spans="1:104">
      <c r="A455" s="158"/>
      <c r="B455" s="159"/>
      <c r="C455" s="201" t="s">
        <v>737</v>
      </c>
      <c r="D455" s="202"/>
      <c r="E455" s="161">
        <v>570</v>
      </c>
      <c r="F455" s="162"/>
      <c r="G455" s="163"/>
      <c r="M455" s="160" t="s">
        <v>737</v>
      </c>
      <c r="O455" s="151"/>
    </row>
    <row r="456" spans="1:104" ht="22.5">
      <c r="A456" s="152">
        <v>223</v>
      </c>
      <c r="B456" s="153" t="s">
        <v>738</v>
      </c>
      <c r="C456" s="154" t="s">
        <v>739</v>
      </c>
      <c r="D456" s="155" t="s">
        <v>68</v>
      </c>
      <c r="E456" s="156">
        <v>2</v>
      </c>
      <c r="F456" s="156"/>
      <c r="G456" s="157">
        <f>E456*F456</f>
        <v>0</v>
      </c>
      <c r="O456" s="151">
        <v>2</v>
      </c>
      <c r="AA456" s="129">
        <v>12</v>
      </c>
      <c r="AB456" s="129">
        <v>0</v>
      </c>
      <c r="AC456" s="129">
        <v>155</v>
      </c>
      <c r="AZ456" s="129">
        <v>2</v>
      </c>
      <c r="BA456" s="129">
        <f>IF(AZ456=1,G456,0)</f>
        <v>0</v>
      </c>
      <c r="BB456" s="129">
        <f>IF(AZ456=2,G456,0)</f>
        <v>0</v>
      </c>
      <c r="BC456" s="129">
        <f>IF(AZ456=3,G456,0)</f>
        <v>0</v>
      </c>
      <c r="BD456" s="129">
        <f>IF(AZ456=4,G456,0)</f>
        <v>0</v>
      </c>
      <c r="BE456" s="129">
        <f>IF(AZ456=5,G456,0)</f>
        <v>0</v>
      </c>
      <c r="CZ456" s="129">
        <v>0</v>
      </c>
    </row>
    <row r="457" spans="1:104" ht="22.5">
      <c r="A457" s="152">
        <v>224</v>
      </c>
      <c r="B457" s="153" t="s">
        <v>740</v>
      </c>
      <c r="C457" s="154" t="s">
        <v>741</v>
      </c>
      <c r="D457" s="155" t="s">
        <v>513</v>
      </c>
      <c r="E457" s="156">
        <v>10223.5</v>
      </c>
      <c r="F457" s="156"/>
      <c r="G457" s="157">
        <f>E457*F457</f>
        <v>0</v>
      </c>
      <c r="O457" s="151">
        <v>2</v>
      </c>
      <c r="AA457" s="129">
        <v>12</v>
      </c>
      <c r="AB457" s="129">
        <v>0</v>
      </c>
      <c r="AC457" s="129">
        <v>23</v>
      </c>
      <c r="AZ457" s="129">
        <v>2</v>
      </c>
      <c r="BA457" s="129">
        <f>IF(AZ457=1,G457,0)</f>
        <v>0</v>
      </c>
      <c r="BB457" s="129">
        <f>IF(AZ457=2,G457,0)</f>
        <v>0</v>
      </c>
      <c r="BC457" s="129">
        <f>IF(AZ457=3,G457,0)</f>
        <v>0</v>
      </c>
      <c r="BD457" s="129">
        <f>IF(AZ457=4,G457,0)</f>
        <v>0</v>
      </c>
      <c r="BE457" s="129">
        <f>IF(AZ457=5,G457,0)</f>
        <v>0</v>
      </c>
      <c r="CZ457" s="129">
        <v>0</v>
      </c>
    </row>
    <row r="458" spans="1:104">
      <c r="A458" s="158"/>
      <c r="B458" s="159"/>
      <c r="C458" s="201" t="s">
        <v>952</v>
      </c>
      <c r="D458" s="202"/>
      <c r="E458" s="161">
        <v>10223.5</v>
      </c>
      <c r="F458" s="162"/>
      <c r="G458" s="163"/>
      <c r="M458" s="160" t="s">
        <v>742</v>
      </c>
      <c r="O458" s="151"/>
    </row>
    <row r="459" spans="1:104">
      <c r="A459" s="152">
        <v>225</v>
      </c>
      <c r="B459" s="153" t="s">
        <v>743</v>
      </c>
      <c r="C459" s="154" t="s">
        <v>744</v>
      </c>
      <c r="D459" s="155" t="s">
        <v>513</v>
      </c>
      <c r="E459" s="156">
        <v>1382.3</v>
      </c>
      <c r="F459" s="156"/>
      <c r="G459" s="157">
        <f>E459*F459</f>
        <v>0</v>
      </c>
      <c r="O459" s="151">
        <v>2</v>
      </c>
      <c r="AA459" s="129">
        <v>12</v>
      </c>
      <c r="AB459" s="129">
        <v>0</v>
      </c>
      <c r="AC459" s="129">
        <v>360</v>
      </c>
      <c r="AZ459" s="129">
        <v>2</v>
      </c>
      <c r="BA459" s="129">
        <f>IF(AZ459=1,G459,0)</f>
        <v>0</v>
      </c>
      <c r="BB459" s="129">
        <f>IF(AZ459=2,G459,0)</f>
        <v>0</v>
      </c>
      <c r="BC459" s="129">
        <f>IF(AZ459=3,G459,0)</f>
        <v>0</v>
      </c>
      <c r="BD459" s="129">
        <f>IF(AZ459=4,G459,0)</f>
        <v>0</v>
      </c>
      <c r="BE459" s="129">
        <f>IF(AZ459=5,G459,0)</f>
        <v>0</v>
      </c>
      <c r="CZ459" s="129">
        <v>0</v>
      </c>
    </row>
    <row r="460" spans="1:104" ht="22.5">
      <c r="A460" s="152">
        <v>226</v>
      </c>
      <c r="B460" s="153" t="s">
        <v>745</v>
      </c>
      <c r="C460" s="154" t="s">
        <v>746</v>
      </c>
      <c r="D460" s="155" t="s">
        <v>513</v>
      </c>
      <c r="E460" s="156">
        <v>1147</v>
      </c>
      <c r="F460" s="156"/>
      <c r="G460" s="157">
        <f>E460*F460</f>
        <v>0</v>
      </c>
      <c r="O460" s="151">
        <v>2</v>
      </c>
      <c r="AA460" s="129">
        <v>12</v>
      </c>
      <c r="AB460" s="129">
        <v>0</v>
      </c>
      <c r="AC460" s="129">
        <v>314</v>
      </c>
      <c r="AZ460" s="129">
        <v>2</v>
      </c>
      <c r="BA460" s="129">
        <f>IF(AZ460=1,G460,0)</f>
        <v>0</v>
      </c>
      <c r="BB460" s="129">
        <f>IF(AZ460=2,G460,0)</f>
        <v>0</v>
      </c>
      <c r="BC460" s="129">
        <f>IF(AZ460=3,G460,0)</f>
        <v>0</v>
      </c>
      <c r="BD460" s="129">
        <f>IF(AZ460=4,G460,0)</f>
        <v>0</v>
      </c>
      <c r="BE460" s="129">
        <f>IF(AZ460=5,G460,0)</f>
        <v>0</v>
      </c>
      <c r="CZ460" s="129">
        <v>0</v>
      </c>
    </row>
    <row r="461" spans="1:104">
      <c r="A461" s="158"/>
      <c r="B461" s="159"/>
      <c r="C461" s="201" t="s">
        <v>951</v>
      </c>
      <c r="D461" s="202"/>
      <c r="E461" s="161">
        <v>1147</v>
      </c>
      <c r="F461" s="162"/>
      <c r="G461" s="163"/>
      <c r="M461" s="160" t="s">
        <v>747</v>
      </c>
      <c r="O461" s="151"/>
    </row>
    <row r="462" spans="1:104">
      <c r="A462" s="152">
        <v>227</v>
      </c>
      <c r="B462" s="153" t="s">
        <v>748</v>
      </c>
      <c r="C462" s="154" t="s">
        <v>749</v>
      </c>
      <c r="D462" s="155" t="s">
        <v>68</v>
      </c>
      <c r="E462" s="156">
        <v>5</v>
      </c>
      <c r="F462" s="156"/>
      <c r="G462" s="157">
        <f t="shared" ref="G462:G481" si="24">E462*F462</f>
        <v>0</v>
      </c>
      <c r="O462" s="151">
        <v>2</v>
      </c>
      <c r="AA462" s="129">
        <v>12</v>
      </c>
      <c r="AB462" s="129">
        <v>0</v>
      </c>
      <c r="AC462" s="129">
        <v>157</v>
      </c>
      <c r="AZ462" s="129">
        <v>2</v>
      </c>
      <c r="BA462" s="129">
        <f t="shared" ref="BA462:BA481" si="25">IF(AZ462=1,G462,0)</f>
        <v>0</v>
      </c>
      <c r="BB462" s="129">
        <f t="shared" ref="BB462:BB481" si="26">IF(AZ462=2,G462,0)</f>
        <v>0</v>
      </c>
      <c r="BC462" s="129">
        <f t="shared" ref="BC462:BC481" si="27">IF(AZ462=3,G462,0)</f>
        <v>0</v>
      </c>
      <c r="BD462" s="129">
        <f t="shared" ref="BD462:BD481" si="28">IF(AZ462=4,G462,0)</f>
        <v>0</v>
      </c>
      <c r="BE462" s="129">
        <f t="shared" ref="BE462:BE481" si="29">IF(AZ462=5,G462,0)</f>
        <v>0</v>
      </c>
      <c r="CZ462" s="129">
        <v>0</v>
      </c>
    </row>
    <row r="463" spans="1:104">
      <c r="A463" s="152">
        <v>228</v>
      </c>
      <c r="B463" s="153" t="s">
        <v>750</v>
      </c>
      <c r="C463" s="154" t="s">
        <v>751</v>
      </c>
      <c r="D463" s="155" t="s">
        <v>68</v>
      </c>
      <c r="E463" s="156">
        <v>2</v>
      </c>
      <c r="F463" s="156"/>
      <c r="G463" s="157">
        <f t="shared" si="24"/>
        <v>0</v>
      </c>
      <c r="O463" s="151">
        <v>2</v>
      </c>
      <c r="AA463" s="129">
        <v>12</v>
      </c>
      <c r="AB463" s="129">
        <v>0</v>
      </c>
      <c r="AC463" s="129">
        <v>24</v>
      </c>
      <c r="AZ463" s="129">
        <v>2</v>
      </c>
      <c r="BA463" s="129">
        <f t="shared" si="25"/>
        <v>0</v>
      </c>
      <c r="BB463" s="129">
        <f t="shared" si="26"/>
        <v>0</v>
      </c>
      <c r="BC463" s="129">
        <f t="shared" si="27"/>
        <v>0</v>
      </c>
      <c r="BD463" s="129">
        <f t="shared" si="28"/>
        <v>0</v>
      </c>
      <c r="BE463" s="129">
        <f t="shared" si="29"/>
        <v>0</v>
      </c>
      <c r="CZ463" s="129">
        <v>0</v>
      </c>
    </row>
    <row r="464" spans="1:104" ht="13.5" customHeight="1">
      <c r="A464" s="152">
        <v>229</v>
      </c>
      <c r="B464" s="153" t="s">
        <v>752</v>
      </c>
      <c r="C464" s="181" t="s">
        <v>753</v>
      </c>
      <c r="D464" s="182" t="s">
        <v>68</v>
      </c>
      <c r="E464" s="183">
        <v>9</v>
      </c>
      <c r="F464" s="183"/>
      <c r="G464" s="184">
        <f t="shared" si="24"/>
        <v>0</v>
      </c>
      <c r="O464" s="151">
        <v>2</v>
      </c>
      <c r="AA464" s="129">
        <v>12</v>
      </c>
      <c r="AB464" s="129">
        <v>0</v>
      </c>
      <c r="AC464" s="129">
        <v>159</v>
      </c>
      <c r="AZ464" s="129">
        <v>2</v>
      </c>
      <c r="BA464" s="129">
        <f t="shared" si="25"/>
        <v>0</v>
      </c>
      <c r="BB464" s="129">
        <f t="shared" si="26"/>
        <v>0</v>
      </c>
      <c r="BC464" s="129">
        <f t="shared" si="27"/>
        <v>0</v>
      </c>
      <c r="BD464" s="129">
        <f t="shared" si="28"/>
        <v>0</v>
      </c>
      <c r="BE464" s="129">
        <f t="shared" si="29"/>
        <v>0</v>
      </c>
      <c r="CZ464" s="129">
        <v>0</v>
      </c>
    </row>
    <row r="465" spans="1:104">
      <c r="A465" s="152">
        <v>230</v>
      </c>
      <c r="B465" s="153" t="s">
        <v>754</v>
      </c>
      <c r="C465" s="154" t="s">
        <v>755</v>
      </c>
      <c r="D465" s="155" t="s">
        <v>68</v>
      </c>
      <c r="E465" s="156">
        <v>2</v>
      </c>
      <c r="F465" s="156"/>
      <c r="G465" s="157">
        <f t="shared" si="24"/>
        <v>0</v>
      </c>
      <c r="O465" s="151">
        <v>2</v>
      </c>
      <c r="AA465" s="129">
        <v>12</v>
      </c>
      <c r="AB465" s="129">
        <v>0</v>
      </c>
      <c r="AC465" s="129">
        <v>296</v>
      </c>
      <c r="AZ465" s="129">
        <v>2</v>
      </c>
      <c r="BA465" s="129">
        <f t="shared" si="25"/>
        <v>0</v>
      </c>
      <c r="BB465" s="129">
        <f t="shared" si="26"/>
        <v>0</v>
      </c>
      <c r="BC465" s="129">
        <f t="shared" si="27"/>
        <v>0</v>
      </c>
      <c r="BD465" s="129">
        <f t="shared" si="28"/>
        <v>0</v>
      </c>
      <c r="BE465" s="129">
        <f t="shared" si="29"/>
        <v>0</v>
      </c>
      <c r="CZ465" s="129">
        <v>0</v>
      </c>
    </row>
    <row r="466" spans="1:104" ht="22.5">
      <c r="A466" s="152">
        <v>231</v>
      </c>
      <c r="B466" s="153" t="s">
        <v>756</v>
      </c>
      <c r="C466" s="154" t="s">
        <v>757</v>
      </c>
      <c r="D466" s="155" t="s">
        <v>68</v>
      </c>
      <c r="E466" s="156">
        <v>2</v>
      </c>
      <c r="F466" s="156"/>
      <c r="G466" s="157">
        <f t="shared" si="24"/>
        <v>0</v>
      </c>
      <c r="O466" s="151">
        <v>2</v>
      </c>
      <c r="AA466" s="129">
        <v>12</v>
      </c>
      <c r="AB466" s="129">
        <v>0</v>
      </c>
      <c r="AC466" s="129">
        <v>297</v>
      </c>
      <c r="AZ466" s="129">
        <v>2</v>
      </c>
      <c r="BA466" s="129">
        <f t="shared" si="25"/>
        <v>0</v>
      </c>
      <c r="BB466" s="129">
        <f t="shared" si="26"/>
        <v>0</v>
      </c>
      <c r="BC466" s="129">
        <f t="shared" si="27"/>
        <v>0</v>
      </c>
      <c r="BD466" s="129">
        <f t="shared" si="28"/>
        <v>0</v>
      </c>
      <c r="BE466" s="129">
        <f t="shared" si="29"/>
        <v>0</v>
      </c>
      <c r="CZ466" s="129">
        <v>0</v>
      </c>
    </row>
    <row r="467" spans="1:104" ht="22.5">
      <c r="A467" s="152">
        <v>232</v>
      </c>
      <c r="B467" s="153" t="s">
        <v>758</v>
      </c>
      <c r="C467" s="154" t="s">
        <v>759</v>
      </c>
      <c r="D467" s="155" t="s">
        <v>68</v>
      </c>
      <c r="E467" s="156">
        <v>2</v>
      </c>
      <c r="F467" s="156"/>
      <c r="G467" s="157">
        <f t="shared" si="24"/>
        <v>0</v>
      </c>
      <c r="O467" s="151">
        <v>2</v>
      </c>
      <c r="AA467" s="129">
        <v>12</v>
      </c>
      <c r="AB467" s="129">
        <v>0</v>
      </c>
      <c r="AC467" s="129">
        <v>330</v>
      </c>
      <c r="AZ467" s="129">
        <v>2</v>
      </c>
      <c r="BA467" s="129">
        <f t="shared" si="25"/>
        <v>0</v>
      </c>
      <c r="BB467" s="129">
        <f t="shared" si="26"/>
        <v>0</v>
      </c>
      <c r="BC467" s="129">
        <f t="shared" si="27"/>
        <v>0</v>
      </c>
      <c r="BD467" s="129">
        <f t="shared" si="28"/>
        <v>0</v>
      </c>
      <c r="BE467" s="129">
        <f t="shared" si="29"/>
        <v>0</v>
      </c>
      <c r="CZ467" s="129">
        <v>0</v>
      </c>
    </row>
    <row r="468" spans="1:104" ht="22.5">
      <c r="A468" s="152">
        <v>233</v>
      </c>
      <c r="B468" s="153" t="s">
        <v>760</v>
      </c>
      <c r="C468" s="154" t="s">
        <v>761</v>
      </c>
      <c r="D468" s="155" t="s">
        <v>68</v>
      </c>
      <c r="E468" s="156">
        <v>1</v>
      </c>
      <c r="F468" s="156"/>
      <c r="G468" s="157">
        <f t="shared" si="24"/>
        <v>0</v>
      </c>
      <c r="O468" s="151">
        <v>2</v>
      </c>
      <c r="AA468" s="129">
        <v>12</v>
      </c>
      <c r="AB468" s="129">
        <v>0</v>
      </c>
      <c r="AC468" s="129">
        <v>160</v>
      </c>
      <c r="AZ468" s="129">
        <v>2</v>
      </c>
      <c r="BA468" s="129">
        <f t="shared" si="25"/>
        <v>0</v>
      </c>
      <c r="BB468" s="129">
        <f t="shared" si="26"/>
        <v>0</v>
      </c>
      <c r="BC468" s="129">
        <f t="shared" si="27"/>
        <v>0</v>
      </c>
      <c r="BD468" s="129">
        <f t="shared" si="28"/>
        <v>0</v>
      </c>
      <c r="BE468" s="129">
        <f t="shared" si="29"/>
        <v>0</v>
      </c>
      <c r="CZ468" s="129">
        <v>0</v>
      </c>
    </row>
    <row r="469" spans="1:104" ht="22.5">
      <c r="A469" s="152">
        <v>234</v>
      </c>
      <c r="B469" s="153" t="s">
        <v>762</v>
      </c>
      <c r="C469" s="154" t="s">
        <v>763</v>
      </c>
      <c r="D469" s="155" t="s">
        <v>68</v>
      </c>
      <c r="E469" s="156">
        <v>1</v>
      </c>
      <c r="F469" s="156"/>
      <c r="G469" s="157">
        <f t="shared" si="24"/>
        <v>0</v>
      </c>
      <c r="O469" s="151">
        <v>2</v>
      </c>
      <c r="AA469" s="129">
        <v>12</v>
      </c>
      <c r="AB469" s="129">
        <v>0</v>
      </c>
      <c r="AC469" s="129">
        <v>161</v>
      </c>
      <c r="AZ469" s="129">
        <v>2</v>
      </c>
      <c r="BA469" s="129">
        <f t="shared" si="25"/>
        <v>0</v>
      </c>
      <c r="BB469" s="129">
        <f t="shared" si="26"/>
        <v>0</v>
      </c>
      <c r="BC469" s="129">
        <f t="shared" si="27"/>
        <v>0</v>
      </c>
      <c r="BD469" s="129">
        <f t="shared" si="28"/>
        <v>0</v>
      </c>
      <c r="BE469" s="129">
        <f t="shared" si="29"/>
        <v>0</v>
      </c>
      <c r="CZ469" s="129">
        <v>0</v>
      </c>
    </row>
    <row r="470" spans="1:104" ht="22.5">
      <c r="A470" s="152">
        <v>235</v>
      </c>
      <c r="B470" s="153" t="s">
        <v>764</v>
      </c>
      <c r="C470" s="154" t="s">
        <v>765</v>
      </c>
      <c r="D470" s="155" t="s">
        <v>68</v>
      </c>
      <c r="E470" s="156">
        <v>1</v>
      </c>
      <c r="F470" s="156"/>
      <c r="G470" s="157">
        <f t="shared" si="24"/>
        <v>0</v>
      </c>
      <c r="O470" s="151">
        <v>2</v>
      </c>
      <c r="AA470" s="129">
        <v>12</v>
      </c>
      <c r="AB470" s="129">
        <v>0</v>
      </c>
      <c r="AC470" s="129">
        <v>162</v>
      </c>
      <c r="AZ470" s="129">
        <v>2</v>
      </c>
      <c r="BA470" s="129">
        <f t="shared" si="25"/>
        <v>0</v>
      </c>
      <c r="BB470" s="129">
        <f t="shared" si="26"/>
        <v>0</v>
      </c>
      <c r="BC470" s="129">
        <f t="shared" si="27"/>
        <v>0</v>
      </c>
      <c r="BD470" s="129">
        <f t="shared" si="28"/>
        <v>0</v>
      </c>
      <c r="BE470" s="129">
        <f t="shared" si="29"/>
        <v>0</v>
      </c>
      <c r="CZ470" s="129">
        <v>0</v>
      </c>
    </row>
    <row r="471" spans="1:104" ht="22.5">
      <c r="A471" s="152">
        <v>236</v>
      </c>
      <c r="B471" s="153" t="s">
        <v>766</v>
      </c>
      <c r="C471" s="154" t="s">
        <v>767</v>
      </c>
      <c r="D471" s="155" t="s">
        <v>68</v>
      </c>
      <c r="E471" s="156">
        <v>1</v>
      </c>
      <c r="F471" s="156"/>
      <c r="G471" s="157">
        <f t="shared" si="24"/>
        <v>0</v>
      </c>
      <c r="O471" s="151">
        <v>2</v>
      </c>
      <c r="AA471" s="129">
        <v>12</v>
      </c>
      <c r="AB471" s="129">
        <v>0</v>
      </c>
      <c r="AC471" s="129">
        <v>163</v>
      </c>
      <c r="AZ471" s="129">
        <v>2</v>
      </c>
      <c r="BA471" s="129">
        <f t="shared" si="25"/>
        <v>0</v>
      </c>
      <c r="BB471" s="129">
        <f t="shared" si="26"/>
        <v>0</v>
      </c>
      <c r="BC471" s="129">
        <f t="shared" si="27"/>
        <v>0</v>
      </c>
      <c r="BD471" s="129">
        <f t="shared" si="28"/>
        <v>0</v>
      </c>
      <c r="BE471" s="129">
        <f t="shared" si="29"/>
        <v>0</v>
      </c>
      <c r="CZ471" s="129">
        <v>0</v>
      </c>
    </row>
    <row r="472" spans="1:104" ht="22.5">
      <c r="A472" s="152">
        <v>237</v>
      </c>
      <c r="B472" s="153" t="s">
        <v>768</v>
      </c>
      <c r="C472" s="154" t="s">
        <v>769</v>
      </c>
      <c r="D472" s="155" t="s">
        <v>68</v>
      </c>
      <c r="E472" s="156">
        <v>1</v>
      </c>
      <c r="F472" s="156"/>
      <c r="G472" s="157">
        <f t="shared" si="24"/>
        <v>0</v>
      </c>
      <c r="O472" s="151">
        <v>2</v>
      </c>
      <c r="AA472" s="129">
        <v>12</v>
      </c>
      <c r="AB472" s="129">
        <v>0</v>
      </c>
      <c r="AC472" s="129">
        <v>164</v>
      </c>
      <c r="AZ472" s="129">
        <v>2</v>
      </c>
      <c r="BA472" s="129">
        <f t="shared" si="25"/>
        <v>0</v>
      </c>
      <c r="BB472" s="129">
        <f t="shared" si="26"/>
        <v>0</v>
      </c>
      <c r="BC472" s="129">
        <f t="shared" si="27"/>
        <v>0</v>
      </c>
      <c r="BD472" s="129">
        <f t="shared" si="28"/>
        <v>0</v>
      </c>
      <c r="BE472" s="129">
        <f t="shared" si="29"/>
        <v>0</v>
      </c>
      <c r="CZ472" s="129">
        <v>0</v>
      </c>
    </row>
    <row r="473" spans="1:104" ht="22.5">
      <c r="A473" s="152">
        <v>238</v>
      </c>
      <c r="B473" s="153" t="s">
        <v>770</v>
      </c>
      <c r="C473" s="154" t="s">
        <v>771</v>
      </c>
      <c r="D473" s="155" t="s">
        <v>68</v>
      </c>
      <c r="E473" s="156">
        <v>1</v>
      </c>
      <c r="F473" s="156"/>
      <c r="G473" s="157">
        <f t="shared" si="24"/>
        <v>0</v>
      </c>
      <c r="O473" s="151">
        <v>2</v>
      </c>
      <c r="AA473" s="129">
        <v>12</v>
      </c>
      <c r="AB473" s="129">
        <v>0</v>
      </c>
      <c r="AC473" s="129">
        <v>331</v>
      </c>
      <c r="AZ473" s="129">
        <v>2</v>
      </c>
      <c r="BA473" s="129">
        <f t="shared" si="25"/>
        <v>0</v>
      </c>
      <c r="BB473" s="129">
        <f t="shared" si="26"/>
        <v>0</v>
      </c>
      <c r="BC473" s="129">
        <f t="shared" si="27"/>
        <v>0</v>
      </c>
      <c r="BD473" s="129">
        <f t="shared" si="28"/>
        <v>0</v>
      </c>
      <c r="BE473" s="129">
        <f t="shared" si="29"/>
        <v>0</v>
      </c>
      <c r="CZ473" s="129">
        <v>0</v>
      </c>
    </row>
    <row r="474" spans="1:104" ht="22.5">
      <c r="A474" s="152">
        <v>239</v>
      </c>
      <c r="B474" s="153" t="s">
        <v>772</v>
      </c>
      <c r="C474" s="154" t="s">
        <v>773</v>
      </c>
      <c r="D474" s="155" t="s">
        <v>68</v>
      </c>
      <c r="E474" s="156">
        <v>1</v>
      </c>
      <c r="F474" s="156"/>
      <c r="G474" s="157">
        <f t="shared" si="24"/>
        <v>0</v>
      </c>
      <c r="O474" s="151">
        <v>2</v>
      </c>
      <c r="AA474" s="129">
        <v>12</v>
      </c>
      <c r="AB474" s="129">
        <v>0</v>
      </c>
      <c r="AC474" s="129">
        <v>332</v>
      </c>
      <c r="AZ474" s="129">
        <v>2</v>
      </c>
      <c r="BA474" s="129">
        <f t="shared" si="25"/>
        <v>0</v>
      </c>
      <c r="BB474" s="129">
        <f t="shared" si="26"/>
        <v>0</v>
      </c>
      <c r="BC474" s="129">
        <f t="shared" si="27"/>
        <v>0</v>
      </c>
      <c r="BD474" s="129">
        <f t="shared" si="28"/>
        <v>0</v>
      </c>
      <c r="BE474" s="129">
        <f t="shared" si="29"/>
        <v>0</v>
      </c>
      <c r="CZ474" s="129">
        <v>0</v>
      </c>
    </row>
    <row r="475" spans="1:104" ht="22.5">
      <c r="A475" s="152">
        <v>240</v>
      </c>
      <c r="B475" s="153" t="s">
        <v>774</v>
      </c>
      <c r="C475" s="154" t="s">
        <v>775</v>
      </c>
      <c r="D475" s="155" t="s">
        <v>68</v>
      </c>
      <c r="E475" s="156">
        <v>1</v>
      </c>
      <c r="F475" s="156"/>
      <c r="G475" s="157">
        <f t="shared" si="24"/>
        <v>0</v>
      </c>
      <c r="O475" s="151">
        <v>2</v>
      </c>
      <c r="AA475" s="129">
        <v>12</v>
      </c>
      <c r="AB475" s="129">
        <v>0</v>
      </c>
      <c r="AC475" s="129">
        <v>333</v>
      </c>
      <c r="AZ475" s="129">
        <v>2</v>
      </c>
      <c r="BA475" s="129">
        <f t="shared" si="25"/>
        <v>0</v>
      </c>
      <c r="BB475" s="129">
        <f t="shared" si="26"/>
        <v>0</v>
      </c>
      <c r="BC475" s="129">
        <f t="shared" si="27"/>
        <v>0</v>
      </c>
      <c r="BD475" s="129">
        <f t="shared" si="28"/>
        <v>0</v>
      </c>
      <c r="BE475" s="129">
        <f t="shared" si="29"/>
        <v>0</v>
      </c>
      <c r="CZ475" s="129">
        <v>0</v>
      </c>
    </row>
    <row r="476" spans="1:104">
      <c r="A476" s="152">
        <v>241</v>
      </c>
      <c r="B476" s="153" t="s">
        <v>776</v>
      </c>
      <c r="C476" s="154" t="s">
        <v>777</v>
      </c>
      <c r="D476" s="155" t="s">
        <v>68</v>
      </c>
      <c r="E476" s="156">
        <v>3</v>
      </c>
      <c r="F476" s="156"/>
      <c r="G476" s="157">
        <f t="shared" si="24"/>
        <v>0</v>
      </c>
      <c r="O476" s="151">
        <v>2</v>
      </c>
      <c r="AA476" s="129">
        <v>12</v>
      </c>
      <c r="AB476" s="129">
        <v>0</v>
      </c>
      <c r="AC476" s="129">
        <v>156</v>
      </c>
      <c r="AZ476" s="129">
        <v>2</v>
      </c>
      <c r="BA476" s="129">
        <f t="shared" si="25"/>
        <v>0</v>
      </c>
      <c r="BB476" s="129">
        <f t="shared" si="26"/>
        <v>0</v>
      </c>
      <c r="BC476" s="129">
        <f t="shared" si="27"/>
        <v>0</v>
      </c>
      <c r="BD476" s="129">
        <f t="shared" si="28"/>
        <v>0</v>
      </c>
      <c r="BE476" s="129">
        <f t="shared" si="29"/>
        <v>0</v>
      </c>
      <c r="CZ476" s="129">
        <v>550</v>
      </c>
    </row>
    <row r="477" spans="1:104">
      <c r="A477" s="152">
        <v>242</v>
      </c>
      <c r="B477" s="153" t="s">
        <v>778</v>
      </c>
      <c r="C477" s="154" t="s">
        <v>779</v>
      </c>
      <c r="D477" s="155" t="s">
        <v>68</v>
      </c>
      <c r="E477" s="156">
        <v>1</v>
      </c>
      <c r="F477" s="156"/>
      <c r="G477" s="157">
        <f t="shared" si="24"/>
        <v>0</v>
      </c>
      <c r="O477" s="151">
        <v>2</v>
      </c>
      <c r="AA477" s="129">
        <v>12</v>
      </c>
      <c r="AB477" s="129">
        <v>0</v>
      </c>
      <c r="AC477" s="129">
        <v>338</v>
      </c>
      <c r="AZ477" s="129">
        <v>2</v>
      </c>
      <c r="BA477" s="129">
        <f t="shared" si="25"/>
        <v>0</v>
      </c>
      <c r="BB477" s="129">
        <f t="shared" si="26"/>
        <v>0</v>
      </c>
      <c r="BC477" s="129">
        <f t="shared" si="27"/>
        <v>0</v>
      </c>
      <c r="BD477" s="129">
        <f t="shared" si="28"/>
        <v>0</v>
      </c>
      <c r="BE477" s="129">
        <f t="shared" si="29"/>
        <v>0</v>
      </c>
      <c r="CZ477" s="129">
        <v>0</v>
      </c>
    </row>
    <row r="478" spans="1:104">
      <c r="A478" s="152">
        <v>243</v>
      </c>
      <c r="B478" s="153" t="s">
        <v>780</v>
      </c>
      <c r="C478" s="154" t="s">
        <v>781</v>
      </c>
      <c r="D478" s="155" t="s">
        <v>68</v>
      </c>
      <c r="E478" s="156">
        <v>1</v>
      </c>
      <c r="F478" s="156"/>
      <c r="G478" s="157">
        <f t="shared" si="24"/>
        <v>0</v>
      </c>
      <c r="O478" s="151">
        <v>2</v>
      </c>
      <c r="AA478" s="129">
        <v>12</v>
      </c>
      <c r="AB478" s="129">
        <v>0</v>
      </c>
      <c r="AC478" s="129">
        <v>339</v>
      </c>
      <c r="AZ478" s="129">
        <v>2</v>
      </c>
      <c r="BA478" s="129">
        <f t="shared" si="25"/>
        <v>0</v>
      </c>
      <c r="BB478" s="129">
        <f t="shared" si="26"/>
        <v>0</v>
      </c>
      <c r="BC478" s="129">
        <f t="shared" si="27"/>
        <v>0</v>
      </c>
      <c r="BD478" s="129">
        <f t="shared" si="28"/>
        <v>0</v>
      </c>
      <c r="BE478" s="129">
        <f t="shared" si="29"/>
        <v>0</v>
      </c>
      <c r="CZ478" s="129">
        <v>0</v>
      </c>
    </row>
    <row r="479" spans="1:104">
      <c r="A479" s="152">
        <v>244</v>
      </c>
      <c r="B479" s="153" t="s">
        <v>782</v>
      </c>
      <c r="C479" s="154" t="s">
        <v>783</v>
      </c>
      <c r="D479" s="155" t="s">
        <v>68</v>
      </c>
      <c r="E479" s="156">
        <v>4</v>
      </c>
      <c r="F479" s="156"/>
      <c r="G479" s="157">
        <f t="shared" si="24"/>
        <v>0</v>
      </c>
      <c r="O479" s="151">
        <v>2</v>
      </c>
      <c r="AA479" s="129">
        <v>12</v>
      </c>
      <c r="AB479" s="129">
        <v>0</v>
      </c>
      <c r="AC479" s="129">
        <v>359</v>
      </c>
      <c r="AZ479" s="129">
        <v>2</v>
      </c>
      <c r="BA479" s="129">
        <f t="shared" si="25"/>
        <v>0</v>
      </c>
      <c r="BB479" s="129">
        <f t="shared" si="26"/>
        <v>0</v>
      </c>
      <c r="BC479" s="129">
        <f t="shared" si="27"/>
        <v>0</v>
      </c>
      <c r="BD479" s="129">
        <f t="shared" si="28"/>
        <v>0</v>
      </c>
      <c r="BE479" s="129">
        <f t="shared" si="29"/>
        <v>0</v>
      </c>
      <c r="CZ479" s="129">
        <v>0</v>
      </c>
    </row>
    <row r="480" spans="1:104" ht="22.5">
      <c r="A480" s="152">
        <v>245</v>
      </c>
      <c r="B480" s="153" t="s">
        <v>784</v>
      </c>
      <c r="C480" s="154" t="s">
        <v>785</v>
      </c>
      <c r="D480" s="155" t="s">
        <v>68</v>
      </c>
      <c r="E480" s="156">
        <v>1</v>
      </c>
      <c r="F480" s="156"/>
      <c r="G480" s="157">
        <f t="shared" si="24"/>
        <v>0</v>
      </c>
      <c r="O480" s="151">
        <v>2</v>
      </c>
      <c r="AA480" s="129">
        <v>12</v>
      </c>
      <c r="AB480" s="129">
        <v>0</v>
      </c>
      <c r="AC480" s="129">
        <v>374</v>
      </c>
      <c r="AZ480" s="129">
        <v>2</v>
      </c>
      <c r="BA480" s="129">
        <f t="shared" si="25"/>
        <v>0</v>
      </c>
      <c r="BB480" s="129">
        <f t="shared" si="26"/>
        <v>0</v>
      </c>
      <c r="BC480" s="129">
        <f t="shared" si="27"/>
        <v>0</v>
      </c>
      <c r="BD480" s="129">
        <f t="shared" si="28"/>
        <v>0</v>
      </c>
      <c r="BE480" s="129">
        <f t="shared" si="29"/>
        <v>0</v>
      </c>
      <c r="CZ480" s="129">
        <v>0</v>
      </c>
    </row>
    <row r="481" spans="1:104">
      <c r="A481" s="152">
        <v>246</v>
      </c>
      <c r="B481" s="153" t="s">
        <v>786</v>
      </c>
      <c r="C481" s="154" t="s">
        <v>787</v>
      </c>
      <c r="D481" s="155" t="s">
        <v>121</v>
      </c>
      <c r="E481" s="156">
        <v>67.58</v>
      </c>
      <c r="F481" s="156"/>
      <c r="G481" s="157">
        <f t="shared" si="24"/>
        <v>0</v>
      </c>
      <c r="O481" s="151">
        <v>2</v>
      </c>
      <c r="AA481" s="129">
        <v>3</v>
      </c>
      <c r="AB481" s="129">
        <v>7</v>
      </c>
      <c r="AC481" s="129">
        <v>61210171</v>
      </c>
      <c r="AZ481" s="129">
        <v>2</v>
      </c>
      <c r="BA481" s="129">
        <f t="shared" si="25"/>
        <v>0</v>
      </c>
      <c r="BB481" s="129">
        <f t="shared" si="26"/>
        <v>0</v>
      </c>
      <c r="BC481" s="129">
        <f t="shared" si="27"/>
        <v>0</v>
      </c>
      <c r="BD481" s="129">
        <f t="shared" si="28"/>
        <v>0</v>
      </c>
      <c r="BE481" s="129">
        <f t="shared" si="29"/>
        <v>0</v>
      </c>
      <c r="CZ481" s="129">
        <v>1.7299999999999999E-2</v>
      </c>
    </row>
    <row r="482" spans="1:104">
      <c r="A482" s="158"/>
      <c r="B482" s="159"/>
      <c r="C482" s="201" t="s">
        <v>788</v>
      </c>
      <c r="D482" s="202"/>
      <c r="E482" s="161">
        <v>67.58</v>
      </c>
      <c r="F482" s="162"/>
      <c r="G482" s="163"/>
      <c r="M482" s="160" t="s">
        <v>788</v>
      </c>
      <c r="O482" s="151"/>
    </row>
    <row r="483" spans="1:104">
      <c r="A483" s="152">
        <v>247</v>
      </c>
      <c r="B483" s="153" t="s">
        <v>789</v>
      </c>
      <c r="C483" s="154" t="s">
        <v>790</v>
      </c>
      <c r="D483" s="155" t="s">
        <v>121</v>
      </c>
      <c r="E483" s="156">
        <v>42.28</v>
      </c>
      <c r="F483" s="156"/>
      <c r="G483" s="157">
        <f>E483*F483</f>
        <v>0</v>
      </c>
      <c r="O483" s="151">
        <v>2</v>
      </c>
      <c r="AA483" s="129">
        <v>3</v>
      </c>
      <c r="AB483" s="129">
        <v>7</v>
      </c>
      <c r="AC483" s="129" t="s">
        <v>789</v>
      </c>
      <c r="AZ483" s="129">
        <v>2</v>
      </c>
      <c r="BA483" s="129">
        <f>IF(AZ483=1,G483,0)</f>
        <v>0</v>
      </c>
      <c r="BB483" s="129">
        <f>IF(AZ483=2,G483,0)</f>
        <v>0</v>
      </c>
      <c r="BC483" s="129">
        <f>IF(AZ483=3,G483,0)</f>
        <v>0</v>
      </c>
      <c r="BD483" s="129">
        <f>IF(AZ483=4,G483,0)</f>
        <v>0</v>
      </c>
      <c r="BE483" s="129">
        <f>IF(AZ483=5,G483,0)</f>
        <v>0</v>
      </c>
      <c r="CZ483" s="129">
        <v>2.2499999999999999E-2</v>
      </c>
    </row>
    <row r="484" spans="1:104">
      <c r="A484" s="158"/>
      <c r="B484" s="159"/>
      <c r="C484" s="201" t="s">
        <v>791</v>
      </c>
      <c r="D484" s="202"/>
      <c r="E484" s="161">
        <v>42.28</v>
      </c>
      <c r="F484" s="162"/>
      <c r="G484" s="163"/>
      <c r="M484" s="160" t="s">
        <v>791</v>
      </c>
      <c r="O484" s="151"/>
    </row>
    <row r="485" spans="1:104">
      <c r="A485" s="152">
        <v>248</v>
      </c>
      <c r="B485" s="153" t="s">
        <v>792</v>
      </c>
      <c r="C485" s="154" t="s">
        <v>793</v>
      </c>
      <c r="D485" s="155" t="s">
        <v>54</v>
      </c>
      <c r="E485" s="156"/>
      <c r="F485" s="156"/>
      <c r="G485" s="157">
        <f>E485*F485</f>
        <v>0</v>
      </c>
      <c r="O485" s="151">
        <v>2</v>
      </c>
      <c r="AA485" s="129">
        <v>7</v>
      </c>
      <c r="AB485" s="129">
        <v>1002</v>
      </c>
      <c r="AC485" s="129">
        <v>5</v>
      </c>
      <c r="AZ485" s="129">
        <v>2</v>
      </c>
      <c r="BA485" s="129">
        <f>IF(AZ485=1,G485,0)</f>
        <v>0</v>
      </c>
      <c r="BB485" s="129">
        <f>IF(AZ485=2,G485,0)</f>
        <v>0</v>
      </c>
      <c r="BC485" s="129">
        <f>IF(AZ485=3,G485,0)</f>
        <v>0</v>
      </c>
      <c r="BD485" s="129">
        <f>IF(AZ485=4,G485,0)</f>
        <v>0</v>
      </c>
      <c r="BE485" s="129">
        <f>IF(AZ485=5,G485,0)</f>
        <v>0</v>
      </c>
      <c r="CZ485" s="129">
        <v>0</v>
      </c>
    </row>
    <row r="486" spans="1:104">
      <c r="A486" s="164"/>
      <c r="B486" s="165" t="s">
        <v>69</v>
      </c>
      <c r="C486" s="166" t="str">
        <f>CONCATENATE(B442," ",C442)</f>
        <v>767 Konstrukce zámečnické</v>
      </c>
      <c r="D486" s="164"/>
      <c r="E486" s="167"/>
      <c r="F486" s="167"/>
      <c r="G486" s="168">
        <f>SUM(G442:G485)</f>
        <v>0</v>
      </c>
      <c r="O486" s="151">
        <v>4</v>
      </c>
      <c r="BA486" s="169">
        <f>SUM(BA442:BA485)</f>
        <v>0</v>
      </c>
      <c r="BB486" s="169">
        <f>SUM(BB442:BB485)</f>
        <v>0</v>
      </c>
      <c r="BC486" s="169">
        <f>SUM(BC442:BC485)</f>
        <v>0</v>
      </c>
      <c r="BD486" s="169">
        <f>SUM(BD442:BD485)</f>
        <v>0</v>
      </c>
      <c r="BE486" s="169">
        <f>SUM(BE442:BE485)</f>
        <v>0</v>
      </c>
    </row>
    <row r="487" spans="1:104">
      <c r="A487" s="144" t="s">
        <v>65</v>
      </c>
      <c r="B487" s="145" t="s">
        <v>794</v>
      </c>
      <c r="C487" s="146" t="s">
        <v>795</v>
      </c>
      <c r="D487" s="147"/>
      <c r="E487" s="148"/>
      <c r="F487" s="148"/>
      <c r="G487" s="149"/>
      <c r="H487" s="150"/>
      <c r="I487" s="150"/>
      <c r="O487" s="151">
        <v>1</v>
      </c>
    </row>
    <row r="488" spans="1:104" ht="22.5">
      <c r="A488" s="152">
        <v>249</v>
      </c>
      <c r="B488" s="153" t="s">
        <v>796</v>
      </c>
      <c r="C488" s="154" t="s">
        <v>797</v>
      </c>
      <c r="D488" s="155" t="s">
        <v>114</v>
      </c>
      <c r="E488" s="156">
        <v>124.19</v>
      </c>
      <c r="F488" s="156"/>
      <c r="G488" s="157">
        <f>E488*F488</f>
        <v>0</v>
      </c>
      <c r="O488" s="151">
        <v>2</v>
      </c>
      <c r="AA488" s="129">
        <v>1</v>
      </c>
      <c r="AB488" s="129">
        <v>7</v>
      </c>
      <c r="AC488" s="129">
        <v>7</v>
      </c>
      <c r="AZ488" s="129">
        <v>2</v>
      </c>
      <c r="BA488" s="129">
        <f>IF(AZ488=1,G488,0)</f>
        <v>0</v>
      </c>
      <c r="BB488" s="129">
        <f>IF(AZ488=2,G488,0)</f>
        <v>0</v>
      </c>
      <c r="BC488" s="129">
        <f>IF(AZ488=3,G488,0)</f>
        <v>0</v>
      </c>
      <c r="BD488" s="129">
        <f>IF(AZ488=4,G488,0)</f>
        <v>0</v>
      </c>
      <c r="BE488" s="129">
        <f>IF(AZ488=5,G488,0)</f>
        <v>0</v>
      </c>
      <c r="CZ488" s="129">
        <v>3.2000000000000003E-4</v>
      </c>
    </row>
    <row r="489" spans="1:104">
      <c r="A489" s="158"/>
      <c r="B489" s="159"/>
      <c r="C489" s="201" t="s">
        <v>798</v>
      </c>
      <c r="D489" s="202"/>
      <c r="E489" s="161">
        <v>24.34</v>
      </c>
      <c r="F489" s="162"/>
      <c r="G489" s="163"/>
      <c r="M489" s="160" t="s">
        <v>798</v>
      </c>
      <c r="O489" s="151"/>
    </row>
    <row r="490" spans="1:104">
      <c r="A490" s="158"/>
      <c r="B490" s="159"/>
      <c r="C490" s="201" t="s">
        <v>799</v>
      </c>
      <c r="D490" s="202"/>
      <c r="E490" s="161">
        <v>26.8</v>
      </c>
      <c r="F490" s="162"/>
      <c r="G490" s="163"/>
      <c r="M490" s="160" t="s">
        <v>799</v>
      </c>
      <c r="O490" s="151"/>
    </row>
    <row r="491" spans="1:104">
      <c r="A491" s="158"/>
      <c r="B491" s="159"/>
      <c r="C491" s="201" t="s">
        <v>800</v>
      </c>
      <c r="D491" s="202"/>
      <c r="E491" s="161">
        <v>49.75</v>
      </c>
      <c r="F491" s="162"/>
      <c r="G491" s="163"/>
      <c r="M491" s="160" t="s">
        <v>800</v>
      </c>
      <c r="O491" s="151"/>
    </row>
    <row r="492" spans="1:104">
      <c r="A492" s="158"/>
      <c r="B492" s="159"/>
      <c r="C492" s="201" t="s">
        <v>801</v>
      </c>
      <c r="D492" s="202"/>
      <c r="E492" s="161">
        <v>23.3</v>
      </c>
      <c r="F492" s="162"/>
      <c r="G492" s="163"/>
      <c r="M492" s="160" t="s">
        <v>801</v>
      </c>
      <c r="O492" s="151"/>
    </row>
    <row r="493" spans="1:104">
      <c r="A493" s="152">
        <v>250</v>
      </c>
      <c r="B493" s="153" t="s">
        <v>802</v>
      </c>
      <c r="C493" s="154" t="s">
        <v>803</v>
      </c>
      <c r="D493" s="155" t="s">
        <v>121</v>
      </c>
      <c r="E493" s="156">
        <v>307.02999999999997</v>
      </c>
      <c r="F493" s="156"/>
      <c r="G493" s="157">
        <f>E493*F493</f>
        <v>0</v>
      </c>
      <c r="O493" s="151">
        <v>2</v>
      </c>
      <c r="AA493" s="129">
        <v>1</v>
      </c>
      <c r="AB493" s="129">
        <v>7</v>
      </c>
      <c r="AC493" s="129">
        <v>7</v>
      </c>
      <c r="AZ493" s="129">
        <v>2</v>
      </c>
      <c r="BA493" s="129">
        <f>IF(AZ493=1,G493,0)</f>
        <v>0</v>
      </c>
      <c r="BB493" s="129">
        <f>IF(AZ493=2,G493,0)</f>
        <v>0</v>
      </c>
      <c r="BC493" s="129">
        <f>IF(AZ493=3,G493,0)</f>
        <v>0</v>
      </c>
      <c r="BD493" s="129">
        <f>IF(AZ493=4,G493,0)</f>
        <v>0</v>
      </c>
      <c r="BE493" s="129">
        <f>IF(AZ493=5,G493,0)</f>
        <v>0</v>
      </c>
      <c r="CZ493" s="129">
        <v>2.2300000000000002E-3</v>
      </c>
    </row>
    <row r="494" spans="1:104" ht="14.25" customHeight="1">
      <c r="A494" s="158"/>
      <c r="B494" s="159"/>
      <c r="C494" s="201" t="s">
        <v>804</v>
      </c>
      <c r="D494" s="202"/>
      <c r="E494" s="161">
        <v>283.82</v>
      </c>
      <c r="F494" s="162"/>
      <c r="G494" s="163"/>
      <c r="M494" s="160" t="s">
        <v>804</v>
      </c>
      <c r="O494" s="151"/>
    </row>
    <row r="495" spans="1:104">
      <c r="A495" s="158"/>
      <c r="B495" s="159"/>
      <c r="C495" s="201" t="s">
        <v>805</v>
      </c>
      <c r="D495" s="202"/>
      <c r="E495" s="161">
        <v>23.21</v>
      </c>
      <c r="F495" s="162"/>
      <c r="G495" s="163"/>
      <c r="M495" s="160" t="s">
        <v>805</v>
      </c>
      <c r="O495" s="151"/>
    </row>
    <row r="496" spans="1:104">
      <c r="A496" s="152">
        <v>251</v>
      </c>
      <c r="B496" s="153" t="s">
        <v>806</v>
      </c>
      <c r="C496" s="154" t="s">
        <v>807</v>
      </c>
      <c r="D496" s="155" t="s">
        <v>513</v>
      </c>
      <c r="E496" s="156">
        <v>70.555999999999997</v>
      </c>
      <c r="F496" s="156"/>
      <c r="G496" s="157">
        <f>E496*F496</f>
        <v>0</v>
      </c>
      <c r="O496" s="151">
        <v>2</v>
      </c>
      <c r="AA496" s="129">
        <v>12</v>
      </c>
      <c r="AB496" s="129">
        <v>0</v>
      </c>
      <c r="AC496" s="129">
        <v>298</v>
      </c>
      <c r="AZ496" s="129">
        <v>2</v>
      </c>
      <c r="BA496" s="129">
        <f>IF(AZ496=1,G496,0)</f>
        <v>0</v>
      </c>
      <c r="BB496" s="129">
        <f>IF(AZ496=2,G496,0)</f>
        <v>0</v>
      </c>
      <c r="BC496" s="129">
        <f>IF(AZ496=3,G496,0)</f>
        <v>0</v>
      </c>
      <c r="BD496" s="129">
        <f>IF(AZ496=4,G496,0)</f>
        <v>0</v>
      </c>
      <c r="BE496" s="129">
        <f>IF(AZ496=5,G496,0)</f>
        <v>0</v>
      </c>
      <c r="CZ496" s="129">
        <v>0</v>
      </c>
    </row>
    <row r="497" spans="1:104">
      <c r="A497" s="158"/>
      <c r="B497" s="159"/>
      <c r="C497" s="201" t="s">
        <v>808</v>
      </c>
      <c r="D497" s="202"/>
      <c r="E497" s="161">
        <v>70.555999999999997</v>
      </c>
      <c r="F497" s="162"/>
      <c r="G497" s="163"/>
      <c r="M497" s="160" t="s">
        <v>808</v>
      </c>
      <c r="O497" s="151"/>
    </row>
    <row r="498" spans="1:104">
      <c r="A498" s="152">
        <v>252</v>
      </c>
      <c r="B498" s="153" t="s">
        <v>806</v>
      </c>
      <c r="C498" s="154" t="s">
        <v>809</v>
      </c>
      <c r="D498" s="155" t="s">
        <v>121</v>
      </c>
      <c r="E498" s="156">
        <v>45.75</v>
      </c>
      <c r="F498" s="156"/>
      <c r="G498" s="157">
        <f>E498*F498</f>
        <v>0</v>
      </c>
      <c r="O498" s="151">
        <v>2</v>
      </c>
      <c r="AA498" s="129">
        <v>12</v>
      </c>
      <c r="AB498" s="129">
        <v>0</v>
      </c>
      <c r="AC498" s="129">
        <v>25</v>
      </c>
      <c r="AZ498" s="129">
        <v>2</v>
      </c>
      <c r="BA498" s="129">
        <f>IF(AZ498=1,G498,0)</f>
        <v>0</v>
      </c>
      <c r="BB498" s="129">
        <f>IF(AZ498=2,G498,0)</f>
        <v>0</v>
      </c>
      <c r="BC498" s="129">
        <f>IF(AZ498=3,G498,0)</f>
        <v>0</v>
      </c>
      <c r="BD498" s="129">
        <f>IF(AZ498=4,G498,0)</f>
        <v>0</v>
      </c>
      <c r="BE498" s="129">
        <f>IF(AZ498=5,G498,0)</f>
        <v>0</v>
      </c>
      <c r="CZ498" s="129">
        <v>0</v>
      </c>
    </row>
    <row r="499" spans="1:104">
      <c r="A499" s="158"/>
      <c r="B499" s="159"/>
      <c r="C499" s="201" t="s">
        <v>810</v>
      </c>
      <c r="D499" s="202"/>
      <c r="E499" s="161">
        <v>45.75</v>
      </c>
      <c r="F499" s="162"/>
      <c r="G499" s="163"/>
      <c r="M499" s="160" t="s">
        <v>810</v>
      </c>
      <c r="O499" s="151"/>
    </row>
    <row r="500" spans="1:104">
      <c r="A500" s="152">
        <v>253</v>
      </c>
      <c r="B500" s="153" t="s">
        <v>811</v>
      </c>
      <c r="C500" s="154" t="s">
        <v>812</v>
      </c>
      <c r="D500" s="155" t="s">
        <v>813</v>
      </c>
      <c r="E500" s="156">
        <v>5.25</v>
      </c>
      <c r="F500" s="156"/>
      <c r="G500" s="157">
        <f>E500*F500</f>
        <v>0</v>
      </c>
      <c r="O500" s="151">
        <v>2</v>
      </c>
      <c r="AA500" s="129">
        <v>12</v>
      </c>
      <c r="AB500" s="129">
        <v>0</v>
      </c>
      <c r="AC500" s="129">
        <v>299</v>
      </c>
      <c r="AZ500" s="129">
        <v>2</v>
      </c>
      <c r="BA500" s="129">
        <f>IF(AZ500=1,G500,0)</f>
        <v>0</v>
      </c>
      <c r="BB500" s="129">
        <f>IF(AZ500=2,G500,0)</f>
        <v>0</v>
      </c>
      <c r="BC500" s="129">
        <f>IF(AZ500=3,G500,0)</f>
        <v>0</v>
      </c>
      <c r="BD500" s="129">
        <f>IF(AZ500=4,G500,0)</f>
        <v>0</v>
      </c>
      <c r="BE500" s="129">
        <f>IF(AZ500=5,G500,0)</f>
        <v>0</v>
      </c>
      <c r="CZ500" s="129">
        <v>0</v>
      </c>
    </row>
    <row r="501" spans="1:104">
      <c r="A501" s="158"/>
      <c r="B501" s="159"/>
      <c r="C501" s="201" t="s">
        <v>814</v>
      </c>
      <c r="D501" s="202"/>
      <c r="E501" s="161">
        <v>5.25</v>
      </c>
      <c r="F501" s="162"/>
      <c r="G501" s="163"/>
      <c r="M501" s="160" t="s">
        <v>814</v>
      </c>
      <c r="O501" s="151"/>
    </row>
    <row r="502" spans="1:104">
      <c r="A502" s="152">
        <v>254</v>
      </c>
      <c r="B502" s="153" t="s">
        <v>815</v>
      </c>
      <c r="C502" s="154" t="s">
        <v>816</v>
      </c>
      <c r="D502" s="155" t="s">
        <v>513</v>
      </c>
      <c r="E502" s="156">
        <v>35.277999999999999</v>
      </c>
      <c r="F502" s="156"/>
      <c r="G502" s="157">
        <f>E502*F502</f>
        <v>0</v>
      </c>
      <c r="O502" s="151">
        <v>2</v>
      </c>
      <c r="AA502" s="129">
        <v>12</v>
      </c>
      <c r="AB502" s="129">
        <v>0</v>
      </c>
      <c r="AC502" s="129">
        <v>300</v>
      </c>
      <c r="AZ502" s="129">
        <v>2</v>
      </c>
      <c r="BA502" s="129">
        <f>IF(AZ502=1,G502,0)</f>
        <v>0</v>
      </c>
      <c r="BB502" s="129">
        <f>IF(AZ502=2,G502,0)</f>
        <v>0</v>
      </c>
      <c r="BC502" s="129">
        <f>IF(AZ502=3,G502,0)</f>
        <v>0</v>
      </c>
      <c r="BD502" s="129">
        <f>IF(AZ502=4,G502,0)</f>
        <v>0</v>
      </c>
      <c r="BE502" s="129">
        <f>IF(AZ502=5,G502,0)</f>
        <v>0</v>
      </c>
      <c r="CZ502" s="129">
        <v>0</v>
      </c>
    </row>
    <row r="503" spans="1:104">
      <c r="A503" s="158"/>
      <c r="B503" s="159"/>
      <c r="C503" s="201" t="s">
        <v>817</v>
      </c>
      <c r="D503" s="202"/>
      <c r="E503" s="161">
        <v>35.277999999999999</v>
      </c>
      <c r="F503" s="162"/>
      <c r="G503" s="163"/>
      <c r="M503" s="160" t="s">
        <v>817</v>
      </c>
      <c r="O503" s="151"/>
    </row>
    <row r="504" spans="1:104" ht="22.5">
      <c r="A504" s="152">
        <v>255</v>
      </c>
      <c r="B504" s="153" t="s">
        <v>818</v>
      </c>
      <c r="C504" s="154" t="s">
        <v>819</v>
      </c>
      <c r="D504" s="155" t="s">
        <v>121</v>
      </c>
      <c r="E504" s="156">
        <v>120.6966</v>
      </c>
      <c r="F504" s="156"/>
      <c r="G504" s="157">
        <f>E504*F504</f>
        <v>0</v>
      </c>
      <c r="O504" s="151">
        <v>2</v>
      </c>
      <c r="AA504" s="129">
        <v>3</v>
      </c>
      <c r="AB504" s="129">
        <v>1</v>
      </c>
      <c r="AC504" s="129">
        <v>59764205</v>
      </c>
      <c r="AZ504" s="129">
        <v>2</v>
      </c>
      <c r="BA504" s="129">
        <f>IF(AZ504=1,G504,0)</f>
        <v>0</v>
      </c>
      <c r="BB504" s="129">
        <f>IF(AZ504=2,G504,0)</f>
        <v>0</v>
      </c>
      <c r="BC504" s="129">
        <f>IF(AZ504=3,G504,0)</f>
        <v>0</v>
      </c>
      <c r="BD504" s="129">
        <f>IF(AZ504=4,G504,0)</f>
        <v>0</v>
      </c>
      <c r="BE504" s="129">
        <f>IF(AZ504=5,G504,0)</f>
        <v>0</v>
      </c>
      <c r="CZ504" s="129">
        <v>1.9199999999999998E-2</v>
      </c>
    </row>
    <row r="505" spans="1:104">
      <c r="A505" s="158"/>
      <c r="B505" s="159"/>
      <c r="C505" s="201" t="s">
        <v>820</v>
      </c>
      <c r="D505" s="202"/>
      <c r="E505" s="161">
        <v>106.6716</v>
      </c>
      <c r="F505" s="162"/>
      <c r="G505" s="163"/>
      <c r="M505" s="160" t="s">
        <v>820</v>
      </c>
      <c r="O505" s="151"/>
    </row>
    <row r="506" spans="1:104">
      <c r="A506" s="158"/>
      <c r="B506" s="159"/>
      <c r="C506" s="201" t="s">
        <v>821</v>
      </c>
      <c r="D506" s="202"/>
      <c r="E506" s="161">
        <v>14.025</v>
      </c>
      <c r="F506" s="162"/>
      <c r="G506" s="163"/>
      <c r="M506" s="160" t="s">
        <v>821</v>
      </c>
      <c r="O506" s="151"/>
    </row>
    <row r="507" spans="1:104" ht="22.5">
      <c r="A507" s="152">
        <v>256</v>
      </c>
      <c r="B507" s="153" t="s">
        <v>822</v>
      </c>
      <c r="C507" s="154" t="s">
        <v>823</v>
      </c>
      <c r="D507" s="155" t="s">
        <v>121</v>
      </c>
      <c r="E507" s="156">
        <v>25.196400000000001</v>
      </c>
      <c r="F507" s="156"/>
      <c r="G507" s="157">
        <f>E507*F507</f>
        <v>0</v>
      </c>
      <c r="O507" s="151">
        <v>2</v>
      </c>
      <c r="AA507" s="129">
        <v>3</v>
      </c>
      <c r="AB507" s="129">
        <v>7</v>
      </c>
      <c r="AC507" s="129">
        <v>59764207</v>
      </c>
      <c r="AZ507" s="129">
        <v>2</v>
      </c>
      <c r="BA507" s="129">
        <f>IF(AZ507=1,G507,0)</f>
        <v>0</v>
      </c>
      <c r="BB507" s="129">
        <f>IF(AZ507=2,G507,0)</f>
        <v>0</v>
      </c>
      <c r="BC507" s="129">
        <f>IF(AZ507=3,G507,0)</f>
        <v>0</v>
      </c>
      <c r="BD507" s="129">
        <f>IF(AZ507=4,G507,0)</f>
        <v>0</v>
      </c>
      <c r="BE507" s="129">
        <f>IF(AZ507=5,G507,0)</f>
        <v>0</v>
      </c>
      <c r="CZ507" s="129">
        <v>1.9199999999999998E-2</v>
      </c>
    </row>
    <row r="508" spans="1:104">
      <c r="A508" s="158"/>
      <c r="B508" s="159"/>
      <c r="C508" s="201" t="s">
        <v>824</v>
      </c>
      <c r="D508" s="202"/>
      <c r="E508" s="161">
        <v>25.196400000000001</v>
      </c>
      <c r="F508" s="162"/>
      <c r="G508" s="163"/>
      <c r="M508" s="160" t="s">
        <v>824</v>
      </c>
      <c r="O508" s="151"/>
    </row>
    <row r="509" spans="1:104" ht="22.5">
      <c r="A509" s="152">
        <v>257</v>
      </c>
      <c r="B509" s="153" t="s">
        <v>825</v>
      </c>
      <c r="C509" s="154" t="s">
        <v>826</v>
      </c>
      <c r="D509" s="155" t="s">
        <v>121</v>
      </c>
      <c r="E509" s="156">
        <v>232.8665</v>
      </c>
      <c r="F509" s="156"/>
      <c r="G509" s="157">
        <f>E509*F509</f>
        <v>0</v>
      </c>
      <c r="O509" s="151">
        <v>2</v>
      </c>
      <c r="AA509" s="129">
        <v>3</v>
      </c>
      <c r="AB509" s="129">
        <v>7</v>
      </c>
      <c r="AC509" s="129">
        <v>597642071</v>
      </c>
      <c r="AZ509" s="129">
        <v>2</v>
      </c>
      <c r="BA509" s="129">
        <f>IF(AZ509=1,G509,0)</f>
        <v>0</v>
      </c>
      <c r="BB509" s="129">
        <f>IF(AZ509=2,G509,0)</f>
        <v>0</v>
      </c>
      <c r="BC509" s="129">
        <f>IF(AZ509=3,G509,0)</f>
        <v>0</v>
      </c>
      <c r="BD509" s="129">
        <f>IF(AZ509=4,G509,0)</f>
        <v>0</v>
      </c>
      <c r="BE509" s="129">
        <f>IF(AZ509=5,G509,0)</f>
        <v>0</v>
      </c>
      <c r="CZ509" s="129">
        <v>1.9199999999999998E-2</v>
      </c>
    </row>
    <row r="510" spans="1:104">
      <c r="A510" s="158"/>
      <c r="B510" s="159"/>
      <c r="C510" s="201" t="s">
        <v>827</v>
      </c>
      <c r="D510" s="202"/>
      <c r="E510" s="161">
        <v>225.10400000000001</v>
      </c>
      <c r="F510" s="162"/>
      <c r="G510" s="163"/>
      <c r="M510" s="160" t="s">
        <v>827</v>
      </c>
      <c r="O510" s="151"/>
    </row>
    <row r="511" spans="1:104">
      <c r="A511" s="158"/>
      <c r="B511" s="159"/>
      <c r="C511" s="201" t="s">
        <v>828</v>
      </c>
      <c r="D511" s="202"/>
      <c r="E511" s="161">
        <v>7.7625000000000002</v>
      </c>
      <c r="F511" s="162"/>
      <c r="G511" s="163"/>
      <c r="M511" s="160" t="s">
        <v>828</v>
      </c>
      <c r="O511" s="151"/>
    </row>
    <row r="512" spans="1:104">
      <c r="A512" s="152">
        <v>258</v>
      </c>
      <c r="B512" s="153" t="s">
        <v>829</v>
      </c>
      <c r="C512" s="154" t="s">
        <v>830</v>
      </c>
      <c r="D512" s="155" t="s">
        <v>54</v>
      </c>
      <c r="E512" s="156"/>
      <c r="F512" s="156"/>
      <c r="G512" s="157">
        <f>E512*F512</f>
        <v>0</v>
      </c>
      <c r="O512" s="151">
        <v>2</v>
      </c>
      <c r="AA512" s="129">
        <v>7</v>
      </c>
      <c r="AB512" s="129">
        <v>1002</v>
      </c>
      <c r="AC512" s="129">
        <v>5</v>
      </c>
      <c r="AZ512" s="129">
        <v>2</v>
      </c>
      <c r="BA512" s="129">
        <f>IF(AZ512=1,G512,0)</f>
        <v>0</v>
      </c>
      <c r="BB512" s="129">
        <f>IF(AZ512=2,G512,0)</f>
        <v>0</v>
      </c>
      <c r="BC512" s="129">
        <f>IF(AZ512=3,G512,0)</f>
        <v>0</v>
      </c>
      <c r="BD512" s="129">
        <f>IF(AZ512=4,G512,0)</f>
        <v>0</v>
      </c>
      <c r="BE512" s="129">
        <f>IF(AZ512=5,G512,0)</f>
        <v>0</v>
      </c>
      <c r="CZ512" s="129">
        <v>0</v>
      </c>
    </row>
    <row r="513" spans="1:104">
      <c r="A513" s="164"/>
      <c r="B513" s="165" t="s">
        <v>69</v>
      </c>
      <c r="C513" s="166" t="str">
        <f>CONCATENATE(B487," ",C487)</f>
        <v>771 Podlahy z dlaždic a obklady</v>
      </c>
      <c r="D513" s="164"/>
      <c r="E513" s="167"/>
      <c r="F513" s="167"/>
      <c r="G513" s="168">
        <f>SUM(G487:G512)</f>
        <v>0</v>
      </c>
      <c r="O513" s="151">
        <v>4</v>
      </c>
      <c r="BA513" s="169">
        <f>SUM(BA487:BA512)</f>
        <v>0</v>
      </c>
      <c r="BB513" s="169">
        <f>SUM(BB487:BB512)</f>
        <v>0</v>
      </c>
      <c r="BC513" s="169">
        <f>SUM(BC487:BC512)</f>
        <v>0</v>
      </c>
      <c r="BD513" s="169">
        <f>SUM(BD487:BD512)</f>
        <v>0</v>
      </c>
      <c r="BE513" s="169">
        <f>SUM(BE487:BE512)</f>
        <v>0</v>
      </c>
    </row>
    <row r="514" spans="1:104">
      <c r="A514" s="144" t="s">
        <v>65</v>
      </c>
      <c r="B514" s="145" t="s">
        <v>831</v>
      </c>
      <c r="C514" s="146" t="s">
        <v>832</v>
      </c>
      <c r="D514" s="147"/>
      <c r="E514" s="148"/>
      <c r="F514" s="148"/>
      <c r="G514" s="149"/>
      <c r="H514" s="150"/>
      <c r="I514" s="150"/>
      <c r="O514" s="151">
        <v>1</v>
      </c>
    </row>
    <row r="515" spans="1:104" ht="22.5">
      <c r="A515" s="152">
        <v>259</v>
      </c>
      <c r="B515" s="153" t="s">
        <v>833</v>
      </c>
      <c r="C515" s="154" t="s">
        <v>834</v>
      </c>
      <c r="D515" s="155" t="s">
        <v>114</v>
      </c>
      <c r="E515" s="156">
        <v>39.545000000000002</v>
      </c>
      <c r="F515" s="156"/>
      <c r="G515" s="157">
        <f>E515*F515</f>
        <v>0</v>
      </c>
      <c r="O515" s="151">
        <v>2</v>
      </c>
      <c r="AA515" s="129">
        <v>1</v>
      </c>
      <c r="AB515" s="129">
        <v>7</v>
      </c>
      <c r="AC515" s="129">
        <v>7</v>
      </c>
      <c r="AZ515" s="129">
        <v>2</v>
      </c>
      <c r="BA515" s="129">
        <f>IF(AZ515=1,G515,0)</f>
        <v>0</v>
      </c>
      <c r="BB515" s="129">
        <f>IF(AZ515=2,G515,0)</f>
        <v>0</v>
      </c>
      <c r="BC515" s="129">
        <f>IF(AZ515=3,G515,0)</f>
        <v>0</v>
      </c>
      <c r="BD515" s="129">
        <f>IF(AZ515=4,G515,0)</f>
        <v>0</v>
      </c>
      <c r="BE515" s="129">
        <f>IF(AZ515=5,G515,0)</f>
        <v>0</v>
      </c>
      <c r="CZ515" s="129">
        <v>5.9000000000000003E-4</v>
      </c>
    </row>
    <row r="516" spans="1:104">
      <c r="A516" s="158"/>
      <c r="B516" s="159"/>
      <c r="C516" s="201" t="s">
        <v>835</v>
      </c>
      <c r="D516" s="202"/>
      <c r="E516" s="161">
        <v>25.945</v>
      </c>
      <c r="F516" s="162"/>
      <c r="G516" s="163"/>
      <c r="M516" s="160" t="s">
        <v>835</v>
      </c>
      <c r="O516" s="151"/>
    </row>
    <row r="517" spans="1:104">
      <c r="A517" s="158"/>
      <c r="B517" s="159"/>
      <c r="C517" s="201" t="s">
        <v>836</v>
      </c>
      <c r="D517" s="202"/>
      <c r="E517" s="161">
        <v>13.6</v>
      </c>
      <c r="F517" s="162"/>
      <c r="G517" s="163"/>
      <c r="M517" s="160" t="s">
        <v>836</v>
      </c>
      <c r="O517" s="151"/>
    </row>
    <row r="518" spans="1:104" ht="22.5">
      <c r="A518" s="152">
        <v>260</v>
      </c>
      <c r="B518" s="153" t="s">
        <v>837</v>
      </c>
      <c r="C518" s="154" t="s">
        <v>838</v>
      </c>
      <c r="D518" s="155" t="s">
        <v>121</v>
      </c>
      <c r="E518" s="156">
        <v>108.35</v>
      </c>
      <c r="F518" s="156"/>
      <c r="G518" s="157">
        <f>E518*F518</f>
        <v>0</v>
      </c>
      <c r="O518" s="151">
        <v>2</v>
      </c>
      <c r="AA518" s="129">
        <v>1</v>
      </c>
      <c r="AB518" s="129">
        <v>7</v>
      </c>
      <c r="AC518" s="129">
        <v>7</v>
      </c>
      <c r="AZ518" s="129">
        <v>2</v>
      </c>
      <c r="BA518" s="129">
        <f>IF(AZ518=1,G518,0)</f>
        <v>0</v>
      </c>
      <c r="BB518" s="129">
        <f>IF(AZ518=2,G518,0)</f>
        <v>0</v>
      </c>
      <c r="BC518" s="129">
        <f>IF(AZ518=3,G518,0)</f>
        <v>0</v>
      </c>
      <c r="BD518" s="129">
        <f>IF(AZ518=4,G518,0)</f>
        <v>0</v>
      </c>
      <c r="BE518" s="129">
        <f>IF(AZ518=5,G518,0)</f>
        <v>0</v>
      </c>
      <c r="CZ518" s="129">
        <v>3.47E-3</v>
      </c>
    </row>
    <row r="519" spans="1:104">
      <c r="A519" s="158"/>
      <c r="B519" s="159"/>
      <c r="C519" s="201" t="s">
        <v>839</v>
      </c>
      <c r="D519" s="202"/>
      <c r="E519" s="161">
        <v>108.35</v>
      </c>
      <c r="F519" s="162"/>
      <c r="G519" s="163"/>
      <c r="M519" s="160" t="s">
        <v>839</v>
      </c>
      <c r="O519" s="151"/>
    </row>
    <row r="520" spans="1:104">
      <c r="A520" s="152">
        <v>261</v>
      </c>
      <c r="B520" s="153" t="s">
        <v>840</v>
      </c>
      <c r="C520" s="154" t="s">
        <v>841</v>
      </c>
      <c r="D520" s="155" t="s">
        <v>54</v>
      </c>
      <c r="E520" s="156"/>
      <c r="F520" s="156"/>
      <c r="G520" s="157">
        <f>E520*F520</f>
        <v>0</v>
      </c>
      <c r="O520" s="151">
        <v>2</v>
      </c>
      <c r="AA520" s="129">
        <v>7</v>
      </c>
      <c r="AB520" s="129">
        <v>1002</v>
      </c>
      <c r="AC520" s="129">
        <v>5</v>
      </c>
      <c r="AZ520" s="129">
        <v>2</v>
      </c>
      <c r="BA520" s="129">
        <f>IF(AZ520=1,G520,0)</f>
        <v>0</v>
      </c>
      <c r="BB520" s="129">
        <f>IF(AZ520=2,G520,0)</f>
        <v>0</v>
      </c>
      <c r="BC520" s="129">
        <f>IF(AZ520=3,G520,0)</f>
        <v>0</v>
      </c>
      <c r="BD520" s="129">
        <f>IF(AZ520=4,G520,0)</f>
        <v>0</v>
      </c>
      <c r="BE520" s="129">
        <f>IF(AZ520=5,G520,0)</f>
        <v>0</v>
      </c>
      <c r="CZ520" s="129">
        <v>0</v>
      </c>
    </row>
    <row r="521" spans="1:104">
      <c r="A521" s="164"/>
      <c r="B521" s="165" t="s">
        <v>69</v>
      </c>
      <c r="C521" s="166" t="str">
        <f>CONCATENATE(B514," ",C514)</f>
        <v>776 Podlahy povlakové</v>
      </c>
      <c r="D521" s="164"/>
      <c r="E521" s="167"/>
      <c r="F521" s="167"/>
      <c r="G521" s="168">
        <f>SUM(G514:G520)</f>
        <v>0</v>
      </c>
      <c r="O521" s="151">
        <v>4</v>
      </c>
      <c r="BA521" s="169">
        <f>SUM(BA514:BA520)</f>
        <v>0</v>
      </c>
      <c r="BB521" s="169">
        <f>SUM(BB514:BB520)</f>
        <v>0</v>
      </c>
      <c r="BC521" s="169">
        <f>SUM(BC514:BC520)</f>
        <v>0</v>
      </c>
      <c r="BD521" s="169">
        <f>SUM(BD514:BD520)</f>
        <v>0</v>
      </c>
      <c r="BE521" s="169">
        <f>SUM(BE514:BE520)</f>
        <v>0</v>
      </c>
    </row>
    <row r="522" spans="1:104">
      <c r="A522" s="144" t="s">
        <v>65</v>
      </c>
      <c r="B522" s="145" t="s">
        <v>842</v>
      </c>
      <c r="C522" s="146" t="s">
        <v>843</v>
      </c>
      <c r="D522" s="147"/>
      <c r="E522" s="148"/>
      <c r="F522" s="148"/>
      <c r="G522" s="149"/>
      <c r="H522" s="150"/>
      <c r="I522" s="150"/>
      <c r="O522" s="151">
        <v>1</v>
      </c>
    </row>
    <row r="523" spans="1:104">
      <c r="A523" s="152">
        <v>262</v>
      </c>
      <c r="B523" s="153" t="s">
        <v>844</v>
      </c>
      <c r="C523" s="154" t="s">
        <v>845</v>
      </c>
      <c r="D523" s="155" t="s">
        <v>121</v>
      </c>
      <c r="E523" s="156">
        <v>34.4925</v>
      </c>
      <c r="F523" s="156"/>
      <c r="G523" s="157">
        <f>E523*F523</f>
        <v>0</v>
      </c>
      <c r="O523" s="151">
        <v>2</v>
      </c>
      <c r="AA523" s="129">
        <v>1</v>
      </c>
      <c r="AB523" s="129">
        <v>7</v>
      </c>
      <c r="AC523" s="129">
        <v>7</v>
      </c>
      <c r="AZ523" s="129">
        <v>2</v>
      </c>
      <c r="BA523" s="129">
        <f>IF(AZ523=1,G523,0)</f>
        <v>0</v>
      </c>
      <c r="BB523" s="129">
        <f>IF(AZ523=2,G523,0)</f>
        <v>0</v>
      </c>
      <c r="BC523" s="129">
        <f>IF(AZ523=3,G523,0)</f>
        <v>0</v>
      </c>
      <c r="BD523" s="129">
        <f>IF(AZ523=4,G523,0)</f>
        <v>0</v>
      </c>
      <c r="BE523" s="129">
        <f>IF(AZ523=5,G523,0)</f>
        <v>0</v>
      </c>
      <c r="CZ523" s="129">
        <v>4.13E-3</v>
      </c>
    </row>
    <row r="524" spans="1:104">
      <c r="A524" s="158"/>
      <c r="B524" s="159"/>
      <c r="C524" s="201" t="s">
        <v>846</v>
      </c>
      <c r="D524" s="202"/>
      <c r="E524" s="161">
        <v>34.4925</v>
      </c>
      <c r="F524" s="162"/>
      <c r="G524" s="163"/>
      <c r="M524" s="160" t="s">
        <v>846</v>
      </c>
      <c r="O524" s="151"/>
    </row>
    <row r="525" spans="1:104" ht="22.5">
      <c r="A525" s="152">
        <v>263</v>
      </c>
      <c r="B525" s="153" t="s">
        <v>847</v>
      </c>
      <c r="C525" s="154" t="s">
        <v>848</v>
      </c>
      <c r="D525" s="155" t="s">
        <v>121</v>
      </c>
      <c r="E525" s="156">
        <v>103.25</v>
      </c>
      <c r="F525" s="156"/>
      <c r="G525" s="157">
        <f>E525*F525</f>
        <v>0</v>
      </c>
      <c r="O525" s="151">
        <v>2</v>
      </c>
      <c r="AA525" s="129">
        <v>1</v>
      </c>
      <c r="AB525" s="129">
        <v>7</v>
      </c>
      <c r="AC525" s="129">
        <v>7</v>
      </c>
      <c r="AZ525" s="129">
        <v>2</v>
      </c>
      <c r="BA525" s="129">
        <f>IF(AZ525=1,G525,0)</f>
        <v>0</v>
      </c>
      <c r="BB525" s="129">
        <f>IF(AZ525=2,G525,0)</f>
        <v>0</v>
      </c>
      <c r="BC525" s="129">
        <f>IF(AZ525=3,G525,0)</f>
        <v>0</v>
      </c>
      <c r="BD525" s="129">
        <f>IF(AZ525=4,G525,0)</f>
        <v>0</v>
      </c>
      <c r="BE525" s="129">
        <f>IF(AZ525=5,G525,0)</f>
        <v>0</v>
      </c>
      <c r="CZ525" s="129">
        <v>2.0000000000000001E-4</v>
      </c>
    </row>
    <row r="526" spans="1:104">
      <c r="A526" s="158"/>
      <c r="B526" s="159"/>
      <c r="C526" s="201" t="s">
        <v>849</v>
      </c>
      <c r="D526" s="202"/>
      <c r="E526" s="161">
        <v>103.25</v>
      </c>
      <c r="F526" s="162"/>
      <c r="G526" s="163"/>
      <c r="M526" s="160" t="s">
        <v>849</v>
      </c>
      <c r="O526" s="151"/>
    </row>
    <row r="527" spans="1:104">
      <c r="A527" s="152">
        <v>264</v>
      </c>
      <c r="B527" s="153" t="s">
        <v>850</v>
      </c>
      <c r="C527" s="154" t="s">
        <v>851</v>
      </c>
      <c r="D527" s="155" t="s">
        <v>121</v>
      </c>
      <c r="E527" s="156">
        <v>108.25</v>
      </c>
      <c r="F527" s="156"/>
      <c r="G527" s="157">
        <f>E527*F527</f>
        <v>0</v>
      </c>
      <c r="O527" s="151">
        <v>2</v>
      </c>
      <c r="AA527" s="129">
        <v>1</v>
      </c>
      <c r="AB527" s="129">
        <v>7</v>
      </c>
      <c r="AC527" s="129">
        <v>7</v>
      </c>
      <c r="AZ527" s="129">
        <v>2</v>
      </c>
      <c r="BA527" s="129">
        <f>IF(AZ527=1,G527,0)</f>
        <v>0</v>
      </c>
      <c r="BB527" s="129">
        <f>IF(AZ527=2,G527,0)</f>
        <v>0</v>
      </c>
      <c r="BC527" s="129">
        <f>IF(AZ527=3,G527,0)</f>
        <v>0</v>
      </c>
      <c r="BD527" s="129">
        <f>IF(AZ527=4,G527,0)</f>
        <v>0</v>
      </c>
      <c r="BE527" s="129">
        <f>IF(AZ527=5,G527,0)</f>
        <v>0</v>
      </c>
      <c r="CZ527" s="129">
        <v>3.0000000000000001E-3</v>
      </c>
    </row>
    <row r="528" spans="1:104" ht="22.5">
      <c r="A528" s="152">
        <v>265</v>
      </c>
      <c r="B528" s="153" t="s">
        <v>852</v>
      </c>
      <c r="C528" s="154" t="s">
        <v>853</v>
      </c>
      <c r="D528" s="155" t="s">
        <v>513</v>
      </c>
      <c r="E528" s="156">
        <v>62</v>
      </c>
      <c r="F528" s="156"/>
      <c r="G528" s="157">
        <f>E528*F528</f>
        <v>0</v>
      </c>
      <c r="O528" s="151">
        <v>2</v>
      </c>
      <c r="AA528" s="129">
        <v>12</v>
      </c>
      <c r="AB528" s="129">
        <v>0</v>
      </c>
      <c r="AC528" s="129">
        <v>26</v>
      </c>
      <c r="AZ528" s="129">
        <v>2</v>
      </c>
      <c r="BA528" s="129">
        <f>IF(AZ528=1,G528,0)</f>
        <v>0</v>
      </c>
      <c r="BB528" s="129">
        <f>IF(AZ528=2,G528,0)</f>
        <v>0</v>
      </c>
      <c r="BC528" s="129">
        <f>IF(AZ528=3,G528,0)</f>
        <v>0</v>
      </c>
      <c r="BD528" s="129">
        <f>IF(AZ528=4,G528,0)</f>
        <v>0</v>
      </c>
      <c r="BE528" s="129">
        <f>IF(AZ528=5,G528,0)</f>
        <v>0</v>
      </c>
      <c r="CZ528" s="129">
        <v>0</v>
      </c>
    </row>
    <row r="529" spans="1:104">
      <c r="A529" s="158"/>
      <c r="B529" s="159"/>
      <c r="C529" s="201" t="s">
        <v>854</v>
      </c>
      <c r="D529" s="202"/>
      <c r="E529" s="161">
        <v>62</v>
      </c>
      <c r="F529" s="162"/>
      <c r="G529" s="163"/>
      <c r="M529" s="160" t="s">
        <v>854</v>
      </c>
      <c r="O529" s="151"/>
    </row>
    <row r="530" spans="1:104">
      <c r="A530" s="152">
        <v>266</v>
      </c>
      <c r="B530" s="153" t="s">
        <v>855</v>
      </c>
      <c r="C530" s="154" t="s">
        <v>856</v>
      </c>
      <c r="D530" s="155" t="s">
        <v>813</v>
      </c>
      <c r="E530" s="156">
        <v>13.5313</v>
      </c>
      <c r="F530" s="156"/>
      <c r="G530" s="157">
        <f>E530*F530</f>
        <v>0</v>
      </c>
      <c r="O530" s="151">
        <v>2</v>
      </c>
      <c r="AA530" s="129">
        <v>12</v>
      </c>
      <c r="AB530" s="129">
        <v>0</v>
      </c>
      <c r="AC530" s="129">
        <v>27</v>
      </c>
      <c r="AZ530" s="129">
        <v>2</v>
      </c>
      <c r="BA530" s="129">
        <f>IF(AZ530=1,G530,0)</f>
        <v>0</v>
      </c>
      <c r="BB530" s="129">
        <f>IF(AZ530=2,G530,0)</f>
        <v>0</v>
      </c>
      <c r="BC530" s="129">
        <f>IF(AZ530=3,G530,0)</f>
        <v>0</v>
      </c>
      <c r="BD530" s="129">
        <f>IF(AZ530=4,G530,0)</f>
        <v>0</v>
      </c>
      <c r="BE530" s="129">
        <f>IF(AZ530=5,G530,0)</f>
        <v>0</v>
      </c>
      <c r="CZ530" s="129">
        <v>0</v>
      </c>
    </row>
    <row r="531" spans="1:104">
      <c r="A531" s="158"/>
      <c r="B531" s="159"/>
      <c r="C531" s="201" t="s">
        <v>857</v>
      </c>
      <c r="D531" s="202"/>
      <c r="E531" s="161">
        <v>13.5313</v>
      </c>
      <c r="F531" s="162"/>
      <c r="G531" s="163"/>
      <c r="M531" s="160" t="s">
        <v>857</v>
      </c>
      <c r="O531" s="151"/>
    </row>
    <row r="532" spans="1:104">
      <c r="A532" s="152">
        <v>267</v>
      </c>
      <c r="B532" s="153" t="s">
        <v>858</v>
      </c>
      <c r="C532" s="154" t="s">
        <v>859</v>
      </c>
      <c r="D532" s="155" t="s">
        <v>54</v>
      </c>
      <c r="E532" s="156"/>
      <c r="F532" s="156"/>
      <c r="G532" s="157">
        <f>E532*F532</f>
        <v>0</v>
      </c>
      <c r="O532" s="151">
        <v>2</v>
      </c>
      <c r="AA532" s="129">
        <v>7</v>
      </c>
      <c r="AB532" s="129">
        <v>1002</v>
      </c>
      <c r="AC532" s="129">
        <v>5</v>
      </c>
      <c r="AZ532" s="129">
        <v>2</v>
      </c>
      <c r="BA532" s="129">
        <f>IF(AZ532=1,G532,0)</f>
        <v>0</v>
      </c>
      <c r="BB532" s="129">
        <f>IF(AZ532=2,G532,0)</f>
        <v>0</v>
      </c>
      <c r="BC532" s="129">
        <f>IF(AZ532=3,G532,0)</f>
        <v>0</v>
      </c>
      <c r="BD532" s="129">
        <f>IF(AZ532=4,G532,0)</f>
        <v>0</v>
      </c>
      <c r="BE532" s="129">
        <f>IF(AZ532=5,G532,0)</f>
        <v>0</v>
      </c>
      <c r="CZ532" s="129">
        <v>0</v>
      </c>
    </row>
    <row r="533" spans="1:104">
      <c r="A533" s="164"/>
      <c r="B533" s="165" t="s">
        <v>69</v>
      </c>
      <c r="C533" s="166" t="str">
        <f>CONCATENATE(B522," ",C522)</f>
        <v>777 Podlahy ze syntetických hmot</v>
      </c>
      <c r="D533" s="164"/>
      <c r="E533" s="167"/>
      <c r="F533" s="167"/>
      <c r="G533" s="168">
        <f>SUM(G522:G532)</f>
        <v>0</v>
      </c>
      <c r="O533" s="151">
        <v>4</v>
      </c>
      <c r="BA533" s="169">
        <f>SUM(BA522:BA532)</f>
        <v>0</v>
      </c>
      <c r="BB533" s="169">
        <f>SUM(BB522:BB532)</f>
        <v>0</v>
      </c>
      <c r="BC533" s="169">
        <f>SUM(BC522:BC532)</f>
        <v>0</v>
      </c>
      <c r="BD533" s="169">
        <f>SUM(BD522:BD532)</f>
        <v>0</v>
      </c>
      <c r="BE533" s="169">
        <f>SUM(BE522:BE532)</f>
        <v>0</v>
      </c>
    </row>
    <row r="534" spans="1:104">
      <c r="A534" s="144" t="s">
        <v>65</v>
      </c>
      <c r="B534" s="145" t="s">
        <v>860</v>
      </c>
      <c r="C534" s="146" t="s">
        <v>861</v>
      </c>
      <c r="D534" s="147"/>
      <c r="E534" s="148"/>
      <c r="F534" s="148"/>
      <c r="G534" s="149"/>
      <c r="H534" s="150"/>
      <c r="I534" s="150"/>
      <c r="O534" s="151">
        <v>1</v>
      </c>
    </row>
    <row r="535" spans="1:104" ht="22.5">
      <c r="A535" s="152">
        <v>268</v>
      </c>
      <c r="B535" s="153" t="s">
        <v>862</v>
      </c>
      <c r="C535" s="154" t="s">
        <v>944</v>
      </c>
      <c r="D535" s="155" t="s">
        <v>121</v>
      </c>
      <c r="E535" s="156">
        <v>178.29</v>
      </c>
      <c r="F535" s="156"/>
      <c r="G535" s="157">
        <f>E535*F535</f>
        <v>0</v>
      </c>
      <c r="O535" s="151">
        <v>2</v>
      </c>
      <c r="AA535" s="129">
        <v>1</v>
      </c>
      <c r="AB535" s="129">
        <v>7</v>
      </c>
      <c r="AC535" s="129">
        <v>7</v>
      </c>
      <c r="AZ535" s="129">
        <v>2</v>
      </c>
      <c r="BA535" s="129">
        <f>IF(AZ535=1,G535,0)</f>
        <v>0</v>
      </c>
      <c r="BB535" s="129">
        <f>IF(AZ535=2,G535,0)</f>
        <v>0</v>
      </c>
      <c r="BC535" s="129">
        <f>IF(AZ535=3,G535,0)</f>
        <v>0</v>
      </c>
      <c r="BD535" s="129">
        <f>IF(AZ535=4,G535,0)</f>
        <v>0</v>
      </c>
      <c r="BE535" s="129">
        <f>IF(AZ535=5,G535,0)</f>
        <v>0</v>
      </c>
      <c r="CZ535" s="129">
        <v>3.49E-3</v>
      </c>
    </row>
    <row r="536" spans="1:104">
      <c r="A536" s="158"/>
      <c r="B536" s="159"/>
      <c r="C536" s="201" t="s">
        <v>945</v>
      </c>
      <c r="D536" s="202"/>
      <c r="E536" s="161">
        <v>81.39</v>
      </c>
      <c r="F536" s="162"/>
      <c r="G536" s="163"/>
      <c r="M536" s="160" t="s">
        <v>863</v>
      </c>
      <c r="O536" s="151"/>
    </row>
    <row r="537" spans="1:104">
      <c r="A537" s="158"/>
      <c r="B537" s="159"/>
      <c r="C537" s="201" t="s">
        <v>864</v>
      </c>
      <c r="D537" s="202"/>
      <c r="E537" s="161">
        <v>22.4</v>
      </c>
      <c r="F537" s="162"/>
      <c r="G537" s="163"/>
      <c r="M537" s="160" t="s">
        <v>864</v>
      </c>
      <c r="O537" s="151"/>
    </row>
    <row r="538" spans="1:104">
      <c r="A538" s="158"/>
      <c r="B538" s="159"/>
      <c r="C538" s="201" t="s">
        <v>865</v>
      </c>
      <c r="D538" s="202"/>
      <c r="E538" s="161">
        <v>32.71</v>
      </c>
      <c r="F538" s="162"/>
      <c r="G538" s="163"/>
      <c r="M538" s="160" t="s">
        <v>865</v>
      </c>
      <c r="O538" s="151"/>
    </row>
    <row r="539" spans="1:104">
      <c r="A539" s="158"/>
      <c r="B539" s="159"/>
      <c r="C539" s="201" t="s">
        <v>866</v>
      </c>
      <c r="D539" s="202"/>
      <c r="E539" s="161">
        <v>41.79</v>
      </c>
      <c r="F539" s="162"/>
      <c r="G539" s="163"/>
      <c r="M539" s="160" t="s">
        <v>866</v>
      </c>
      <c r="O539" s="151"/>
    </row>
    <row r="540" spans="1:104">
      <c r="A540" s="152">
        <v>269</v>
      </c>
      <c r="B540" s="153" t="s">
        <v>867</v>
      </c>
      <c r="C540" s="154" t="s">
        <v>948</v>
      </c>
      <c r="D540" s="155" t="s">
        <v>121</v>
      </c>
      <c r="E540" s="156">
        <v>178.3</v>
      </c>
      <c r="F540" s="156"/>
      <c r="G540" s="157">
        <f>E540*F540</f>
        <v>0</v>
      </c>
      <c r="O540" s="151">
        <v>2</v>
      </c>
      <c r="AA540" s="129">
        <v>1</v>
      </c>
      <c r="AB540" s="129">
        <v>7</v>
      </c>
      <c r="AC540" s="129">
        <v>7</v>
      </c>
      <c r="AZ540" s="129">
        <v>2</v>
      </c>
      <c r="BA540" s="129">
        <f>IF(AZ540=1,G540,0)</f>
        <v>0</v>
      </c>
      <c r="BB540" s="129">
        <f>IF(AZ540=2,G540,0)</f>
        <v>0</v>
      </c>
      <c r="BC540" s="129">
        <f>IF(AZ540=3,G540,0)</f>
        <v>0</v>
      </c>
      <c r="BD540" s="129">
        <f>IF(AZ540=4,G540,0)</f>
        <v>0</v>
      </c>
      <c r="BE540" s="129">
        <f>IF(AZ540=5,G540,0)</f>
        <v>0</v>
      </c>
      <c r="CZ540" s="129">
        <v>6.4999999999999997E-4</v>
      </c>
    </row>
    <row r="541" spans="1:104">
      <c r="A541" s="152">
        <v>270</v>
      </c>
      <c r="B541" s="153" t="s">
        <v>868</v>
      </c>
      <c r="C541" s="154" t="s">
        <v>869</v>
      </c>
      <c r="D541" s="155" t="s">
        <v>121</v>
      </c>
      <c r="E541" s="156">
        <v>178.3</v>
      </c>
      <c r="F541" s="156"/>
      <c r="G541" s="157">
        <f>E541*F541</f>
        <v>0</v>
      </c>
      <c r="O541" s="151">
        <v>2</v>
      </c>
      <c r="AA541" s="129">
        <v>1</v>
      </c>
      <c r="AB541" s="129">
        <v>7</v>
      </c>
      <c r="AC541" s="129">
        <v>7</v>
      </c>
      <c r="AZ541" s="129">
        <v>2</v>
      </c>
      <c r="BA541" s="129">
        <f>IF(AZ541=1,G541,0)</f>
        <v>0</v>
      </c>
      <c r="BB541" s="129">
        <f>IF(AZ541=2,G541,0)</f>
        <v>0</v>
      </c>
      <c r="BC541" s="129">
        <f>IF(AZ541=3,G541,0)</f>
        <v>0</v>
      </c>
      <c r="BD541" s="129">
        <f>IF(AZ541=4,G541,0)</f>
        <v>0</v>
      </c>
      <c r="BE541" s="129">
        <f>IF(AZ541=5,G541,0)</f>
        <v>0</v>
      </c>
      <c r="CZ541" s="129">
        <v>0</v>
      </c>
    </row>
    <row r="542" spans="1:104">
      <c r="A542" s="152">
        <v>271</v>
      </c>
      <c r="B542" s="153" t="s">
        <v>870</v>
      </c>
      <c r="C542" s="154" t="s">
        <v>871</v>
      </c>
      <c r="D542" s="155" t="s">
        <v>121</v>
      </c>
      <c r="E542" s="156">
        <v>178.3</v>
      </c>
      <c r="F542" s="156"/>
      <c r="G542" s="157">
        <f>E542*F542</f>
        <v>0</v>
      </c>
      <c r="O542" s="151">
        <v>2</v>
      </c>
      <c r="AA542" s="129">
        <v>1</v>
      </c>
      <c r="AB542" s="129">
        <v>7</v>
      </c>
      <c r="AC542" s="129">
        <v>7</v>
      </c>
      <c r="AZ542" s="129">
        <v>2</v>
      </c>
      <c r="BA542" s="129">
        <f>IF(AZ542=1,G542,0)</f>
        <v>0</v>
      </c>
      <c r="BB542" s="129">
        <f>IF(AZ542=2,G542,0)</f>
        <v>0</v>
      </c>
      <c r="BC542" s="129">
        <f>IF(AZ542=3,G542,0)</f>
        <v>0</v>
      </c>
      <c r="BD542" s="129">
        <f>IF(AZ542=4,G542,0)</f>
        <v>0</v>
      </c>
      <c r="BE542" s="129">
        <f>IF(AZ542=5,G542,0)</f>
        <v>0</v>
      </c>
      <c r="CZ542" s="129">
        <v>2.9999999999999997E-4</v>
      </c>
    </row>
    <row r="543" spans="1:104" ht="22.5">
      <c r="A543" s="152">
        <v>272</v>
      </c>
      <c r="B543" s="153" t="s">
        <v>872</v>
      </c>
      <c r="C543" s="154" t="s">
        <v>873</v>
      </c>
      <c r="D543" s="155" t="s">
        <v>121</v>
      </c>
      <c r="E543" s="156">
        <v>275.49</v>
      </c>
      <c r="F543" s="156"/>
      <c r="G543" s="157">
        <f>E543*F543</f>
        <v>0</v>
      </c>
      <c r="O543" s="151">
        <v>2</v>
      </c>
      <c r="AA543" s="129">
        <v>1</v>
      </c>
      <c r="AB543" s="129">
        <v>7</v>
      </c>
      <c r="AC543" s="129">
        <v>7</v>
      </c>
      <c r="AZ543" s="129">
        <v>2</v>
      </c>
      <c r="BA543" s="129">
        <f>IF(AZ543=1,G543,0)</f>
        <v>0</v>
      </c>
      <c r="BB543" s="129">
        <f>IF(AZ543=2,G543,0)</f>
        <v>0</v>
      </c>
      <c r="BC543" s="129">
        <f>IF(AZ543=3,G543,0)</f>
        <v>0</v>
      </c>
      <c r="BD543" s="129">
        <f>IF(AZ543=4,G543,0)</f>
        <v>0</v>
      </c>
      <c r="BE543" s="129">
        <f>IF(AZ543=5,G543,0)</f>
        <v>0</v>
      </c>
      <c r="CZ543" s="129">
        <v>2.8999999999999998E-3</v>
      </c>
    </row>
    <row r="544" spans="1:104">
      <c r="A544" s="158"/>
      <c r="B544" s="159"/>
      <c r="C544" s="201" t="s">
        <v>874</v>
      </c>
      <c r="D544" s="202"/>
      <c r="E544" s="161">
        <v>275.49</v>
      </c>
      <c r="F544" s="162"/>
      <c r="G544" s="163"/>
      <c r="M544" s="160" t="s">
        <v>874</v>
      </c>
      <c r="O544" s="151"/>
    </row>
    <row r="545" spans="1:104">
      <c r="A545" s="152">
        <v>273</v>
      </c>
      <c r="B545" s="153" t="s">
        <v>875</v>
      </c>
      <c r="C545" s="154" t="s">
        <v>876</v>
      </c>
      <c r="D545" s="155" t="s">
        <v>114</v>
      </c>
      <c r="E545" s="156">
        <v>54.6</v>
      </c>
      <c r="F545" s="156"/>
      <c r="G545" s="157">
        <f>E545*F545</f>
        <v>0</v>
      </c>
      <c r="O545" s="151">
        <v>2</v>
      </c>
      <c r="AA545" s="129">
        <v>12</v>
      </c>
      <c r="AB545" s="129">
        <v>0</v>
      </c>
      <c r="AC545" s="129">
        <v>166</v>
      </c>
      <c r="AZ545" s="129">
        <v>2</v>
      </c>
      <c r="BA545" s="129">
        <f>IF(AZ545=1,G545,0)</f>
        <v>0</v>
      </c>
      <c r="BB545" s="129">
        <f>IF(AZ545=2,G545,0)</f>
        <v>0</v>
      </c>
      <c r="BC545" s="129">
        <f>IF(AZ545=3,G545,0)</f>
        <v>0</v>
      </c>
      <c r="BD545" s="129">
        <f>IF(AZ545=4,G545,0)</f>
        <v>0</v>
      </c>
      <c r="BE545" s="129">
        <f>IF(AZ545=5,G545,0)</f>
        <v>0</v>
      </c>
      <c r="CZ545" s="129">
        <v>0</v>
      </c>
    </row>
    <row r="546" spans="1:104">
      <c r="A546" s="158"/>
      <c r="B546" s="159"/>
      <c r="C546" s="201" t="s">
        <v>877</v>
      </c>
      <c r="D546" s="202"/>
      <c r="E546" s="161">
        <v>54.6</v>
      </c>
      <c r="F546" s="162"/>
      <c r="G546" s="163"/>
      <c r="M546" s="160" t="s">
        <v>877</v>
      </c>
      <c r="O546" s="151"/>
    </row>
    <row r="547" spans="1:104">
      <c r="A547" s="152">
        <v>274</v>
      </c>
      <c r="B547" s="153" t="s">
        <v>878</v>
      </c>
      <c r="C547" s="154" t="s">
        <v>946</v>
      </c>
      <c r="D547" s="155" t="s">
        <v>121</v>
      </c>
      <c r="E547" s="156">
        <v>196.1</v>
      </c>
      <c r="F547" s="156"/>
      <c r="G547" s="157">
        <f>E547*F547</f>
        <v>0</v>
      </c>
      <c r="O547" s="151">
        <v>2</v>
      </c>
      <c r="AA547" s="129">
        <v>3</v>
      </c>
      <c r="AB547" s="129">
        <v>7</v>
      </c>
      <c r="AC547" s="129">
        <v>597813664</v>
      </c>
      <c r="AZ547" s="129">
        <v>2</v>
      </c>
      <c r="BA547" s="129">
        <f>IF(AZ547=1,G547,0)</f>
        <v>0</v>
      </c>
      <c r="BB547" s="129">
        <f>IF(AZ547=2,G547,0)</f>
        <v>0</v>
      </c>
      <c r="BC547" s="129">
        <f>IF(AZ547=3,G547,0)</f>
        <v>0</v>
      </c>
      <c r="BD547" s="129">
        <f>IF(AZ547=4,G547,0)</f>
        <v>0</v>
      </c>
      <c r="BE547" s="129">
        <f>IF(AZ547=5,G547,0)</f>
        <v>0</v>
      </c>
      <c r="CZ547" s="129">
        <v>1.26E-2</v>
      </c>
    </row>
    <row r="548" spans="1:104">
      <c r="A548" s="158"/>
      <c r="B548" s="159"/>
      <c r="C548" s="201" t="s">
        <v>947</v>
      </c>
      <c r="D548" s="202"/>
      <c r="E548" s="161">
        <v>196.1</v>
      </c>
      <c r="F548" s="162"/>
      <c r="G548" s="163"/>
      <c r="M548" s="160" t="s">
        <v>879</v>
      </c>
      <c r="O548" s="151"/>
    </row>
    <row r="549" spans="1:104" ht="22.5">
      <c r="A549" s="152">
        <v>275</v>
      </c>
      <c r="B549" s="153" t="s">
        <v>880</v>
      </c>
      <c r="C549" s="154" t="s">
        <v>881</v>
      </c>
      <c r="D549" s="155" t="s">
        <v>162</v>
      </c>
      <c r="E549" s="156">
        <v>257.93</v>
      </c>
      <c r="F549" s="156"/>
      <c r="G549" s="157">
        <f>E549*F549</f>
        <v>0</v>
      </c>
      <c r="O549" s="151">
        <v>2</v>
      </c>
      <c r="AA549" s="129">
        <v>3</v>
      </c>
      <c r="AB549" s="129">
        <v>1</v>
      </c>
      <c r="AC549" s="129" t="s">
        <v>880</v>
      </c>
      <c r="AZ549" s="129">
        <v>2</v>
      </c>
      <c r="BA549" s="129">
        <f>IF(AZ549=1,G549,0)</f>
        <v>0</v>
      </c>
      <c r="BB549" s="129">
        <f>IF(AZ549=2,G549,0)</f>
        <v>0</v>
      </c>
      <c r="BC549" s="129">
        <f>IF(AZ549=3,G549,0)</f>
        <v>0</v>
      </c>
      <c r="BD549" s="129">
        <f>IF(AZ549=4,G549,0)</f>
        <v>0</v>
      </c>
      <c r="BE549" s="129">
        <f>IF(AZ549=5,G549,0)</f>
        <v>0</v>
      </c>
      <c r="CZ549" s="129">
        <v>6.9999999999999994E-5</v>
      </c>
    </row>
    <row r="550" spans="1:104">
      <c r="A550" s="158"/>
      <c r="B550" s="159"/>
      <c r="C550" s="201" t="s">
        <v>949</v>
      </c>
      <c r="D550" s="202"/>
      <c r="E550" s="161">
        <v>228.6</v>
      </c>
      <c r="F550" s="162"/>
      <c r="G550" s="163"/>
      <c r="M550" s="160" t="s">
        <v>882</v>
      </c>
      <c r="O550" s="151"/>
    </row>
    <row r="551" spans="1:104">
      <c r="A551" s="158"/>
      <c r="B551" s="159"/>
      <c r="C551" s="201" t="s">
        <v>950</v>
      </c>
      <c r="D551" s="202"/>
      <c r="E551" s="161">
        <v>29.33</v>
      </c>
      <c r="F551" s="162"/>
      <c r="G551" s="163"/>
      <c r="M551" s="160" t="s">
        <v>883</v>
      </c>
      <c r="O551" s="151"/>
    </row>
    <row r="552" spans="1:104">
      <c r="A552" s="152">
        <v>276</v>
      </c>
      <c r="B552" s="153" t="s">
        <v>884</v>
      </c>
      <c r="C552" s="154" t="s">
        <v>885</v>
      </c>
      <c r="D552" s="155" t="s">
        <v>54</v>
      </c>
      <c r="E552" s="156"/>
      <c r="F552" s="156"/>
      <c r="G552" s="157">
        <f>E552*F552</f>
        <v>0</v>
      </c>
      <c r="O552" s="151">
        <v>2</v>
      </c>
      <c r="AA552" s="129">
        <v>7</v>
      </c>
      <c r="AB552" s="129">
        <v>1002</v>
      </c>
      <c r="AC552" s="129">
        <v>5</v>
      </c>
      <c r="AZ552" s="129">
        <v>2</v>
      </c>
      <c r="BA552" s="129">
        <f>IF(AZ552=1,G552,0)</f>
        <v>0</v>
      </c>
      <c r="BB552" s="129">
        <f>IF(AZ552=2,G552,0)</f>
        <v>0</v>
      </c>
      <c r="BC552" s="129">
        <f>IF(AZ552=3,G552,0)</f>
        <v>0</v>
      </c>
      <c r="BD552" s="129">
        <f>IF(AZ552=4,G552,0)</f>
        <v>0</v>
      </c>
      <c r="BE552" s="129">
        <f>IF(AZ552=5,G552,0)</f>
        <v>0</v>
      </c>
      <c r="CZ552" s="129">
        <v>0</v>
      </c>
    </row>
    <row r="553" spans="1:104">
      <c r="A553" s="164"/>
      <c r="B553" s="165" t="s">
        <v>69</v>
      </c>
      <c r="C553" s="166" t="str">
        <f>CONCATENATE(B534," ",C534)</f>
        <v>781 Obklady keramické</v>
      </c>
      <c r="D553" s="164"/>
      <c r="E553" s="167"/>
      <c r="F553" s="167"/>
      <c r="G553" s="168">
        <f>SUM(G534:G552)</f>
        <v>0</v>
      </c>
      <c r="O553" s="151">
        <v>4</v>
      </c>
      <c r="BA553" s="169">
        <f>SUM(BA534:BA552)</f>
        <v>0</v>
      </c>
      <c r="BB553" s="169">
        <f>SUM(BB534:BB552)</f>
        <v>0</v>
      </c>
      <c r="BC553" s="169">
        <f>SUM(BC534:BC552)</f>
        <v>0</v>
      </c>
      <c r="BD553" s="169">
        <f>SUM(BD534:BD552)</f>
        <v>0</v>
      </c>
      <c r="BE553" s="169">
        <f>SUM(BE534:BE552)</f>
        <v>0</v>
      </c>
    </row>
    <row r="554" spans="1:104">
      <c r="A554" s="144" t="s">
        <v>65</v>
      </c>
      <c r="B554" s="145" t="s">
        <v>886</v>
      </c>
      <c r="C554" s="146" t="s">
        <v>887</v>
      </c>
      <c r="D554" s="147"/>
      <c r="E554" s="148"/>
      <c r="F554" s="148"/>
      <c r="G554" s="149"/>
      <c r="H554" s="150"/>
      <c r="I554" s="150"/>
      <c r="O554" s="151">
        <v>1</v>
      </c>
    </row>
    <row r="555" spans="1:104">
      <c r="A555" s="152">
        <v>277</v>
      </c>
      <c r="B555" s="153" t="s">
        <v>888</v>
      </c>
      <c r="C555" s="154" t="s">
        <v>889</v>
      </c>
      <c r="D555" s="155" t="s">
        <v>121</v>
      </c>
      <c r="E555" s="156">
        <v>259.2</v>
      </c>
      <c r="F555" s="156"/>
      <c r="G555" s="157">
        <f>E555*F555</f>
        <v>0</v>
      </c>
      <c r="O555" s="151">
        <v>2</v>
      </c>
      <c r="AA555" s="129">
        <v>1</v>
      </c>
      <c r="AB555" s="129">
        <v>7</v>
      </c>
      <c r="AC555" s="129">
        <v>7</v>
      </c>
      <c r="AZ555" s="129">
        <v>2</v>
      </c>
      <c r="BA555" s="129">
        <f>IF(AZ555=1,G555,0)</f>
        <v>0</v>
      </c>
      <c r="BB555" s="129">
        <f>IF(AZ555=2,G555,0)</f>
        <v>0</v>
      </c>
      <c r="BC555" s="129">
        <f>IF(AZ555=3,G555,0)</f>
        <v>0</v>
      </c>
      <c r="BD555" s="129">
        <f>IF(AZ555=4,G555,0)</f>
        <v>0</v>
      </c>
      <c r="BE555" s="129">
        <f>IF(AZ555=5,G555,0)</f>
        <v>0</v>
      </c>
      <c r="CZ555" s="129">
        <v>8.0000000000000004E-4</v>
      </c>
    </row>
    <row r="556" spans="1:104">
      <c r="A556" s="158"/>
      <c r="B556" s="159"/>
      <c r="C556" s="201" t="s">
        <v>890</v>
      </c>
      <c r="D556" s="202"/>
      <c r="E556" s="161">
        <v>183.6</v>
      </c>
      <c r="F556" s="162"/>
      <c r="G556" s="163"/>
      <c r="M556" s="160" t="s">
        <v>890</v>
      </c>
      <c r="O556" s="151"/>
    </row>
    <row r="557" spans="1:104">
      <c r="A557" s="158"/>
      <c r="B557" s="159"/>
      <c r="C557" s="201" t="s">
        <v>954</v>
      </c>
      <c r="D557" s="202"/>
      <c r="E557" s="161">
        <v>75.599999999999994</v>
      </c>
      <c r="F557" s="162"/>
      <c r="G557" s="163"/>
      <c r="M557" s="160" t="s">
        <v>891</v>
      </c>
      <c r="O557" s="151"/>
    </row>
    <row r="558" spans="1:104">
      <c r="A558" s="152">
        <v>278</v>
      </c>
      <c r="B558" s="153" t="s">
        <v>892</v>
      </c>
      <c r="C558" s="154" t="s">
        <v>893</v>
      </c>
      <c r="D558" s="155" t="s">
        <v>121</v>
      </c>
      <c r="E558" s="156">
        <v>17.28</v>
      </c>
      <c r="F558" s="156"/>
      <c r="G558" s="157">
        <f>E558*F558</f>
        <v>0</v>
      </c>
      <c r="O558" s="151">
        <v>2</v>
      </c>
      <c r="AA558" s="129">
        <v>1</v>
      </c>
      <c r="AB558" s="129">
        <v>7</v>
      </c>
      <c r="AC558" s="129">
        <v>7</v>
      </c>
      <c r="AZ558" s="129">
        <v>2</v>
      </c>
      <c r="BA558" s="129">
        <f>IF(AZ558=1,G558,0)</f>
        <v>0</v>
      </c>
      <c r="BB558" s="129">
        <f>IF(AZ558=2,G558,0)</f>
        <v>0</v>
      </c>
      <c r="BC558" s="129">
        <f>IF(AZ558=3,G558,0)</f>
        <v>0</v>
      </c>
      <c r="BD558" s="129">
        <f>IF(AZ558=4,G558,0)</f>
        <v>0</v>
      </c>
      <c r="BE558" s="129">
        <f>IF(AZ558=5,G558,0)</f>
        <v>0</v>
      </c>
      <c r="CZ558" s="129">
        <v>3.2000000000000003E-4</v>
      </c>
    </row>
    <row r="559" spans="1:104">
      <c r="A559" s="158"/>
      <c r="B559" s="159"/>
      <c r="C559" s="201" t="s">
        <v>894</v>
      </c>
      <c r="D559" s="202"/>
      <c r="E559" s="161">
        <v>17.28</v>
      </c>
      <c r="F559" s="162"/>
      <c r="G559" s="163"/>
      <c r="M559" s="160" t="s">
        <v>894</v>
      </c>
      <c r="O559" s="151"/>
    </row>
    <row r="560" spans="1:104" ht="22.5">
      <c r="A560" s="152">
        <v>279</v>
      </c>
      <c r="B560" s="153" t="s">
        <v>895</v>
      </c>
      <c r="C560" s="154" t="s">
        <v>896</v>
      </c>
      <c r="D560" s="155" t="s">
        <v>121</v>
      </c>
      <c r="E560" s="156">
        <v>97.9</v>
      </c>
      <c r="F560" s="156"/>
      <c r="G560" s="157">
        <f>E560*F560</f>
        <v>0</v>
      </c>
      <c r="O560" s="151">
        <v>2</v>
      </c>
      <c r="AA560" s="129">
        <v>1</v>
      </c>
      <c r="AB560" s="129">
        <v>7</v>
      </c>
      <c r="AC560" s="129">
        <v>7</v>
      </c>
      <c r="AZ560" s="129">
        <v>2</v>
      </c>
      <c r="BA560" s="129">
        <f>IF(AZ560=1,G560,0)</f>
        <v>0</v>
      </c>
      <c r="BB560" s="129">
        <f>IF(AZ560=2,G560,0)</f>
        <v>0</v>
      </c>
      <c r="BC560" s="129">
        <f>IF(AZ560=3,G560,0)</f>
        <v>0</v>
      </c>
      <c r="BD560" s="129">
        <f>IF(AZ560=4,G560,0)</f>
        <v>0</v>
      </c>
      <c r="BE560" s="129">
        <f>IF(AZ560=5,G560,0)</f>
        <v>0</v>
      </c>
      <c r="CZ560" s="129">
        <v>3.3E-4</v>
      </c>
    </row>
    <row r="561" spans="1:104">
      <c r="A561" s="158"/>
      <c r="B561" s="159"/>
      <c r="C561" s="201" t="s">
        <v>897</v>
      </c>
      <c r="D561" s="202"/>
      <c r="E561" s="161">
        <v>97.9</v>
      </c>
      <c r="F561" s="162"/>
      <c r="G561" s="163"/>
      <c r="M561" s="160" t="s">
        <v>897</v>
      </c>
      <c r="O561" s="151"/>
    </row>
    <row r="562" spans="1:104">
      <c r="A562" s="152">
        <v>280</v>
      </c>
      <c r="B562" s="153" t="s">
        <v>898</v>
      </c>
      <c r="C562" s="154" t="s">
        <v>899</v>
      </c>
      <c r="D562" s="155" t="s">
        <v>900</v>
      </c>
      <c r="E562" s="156">
        <v>6</v>
      </c>
      <c r="F562" s="156"/>
      <c r="G562" s="157">
        <f>E562*F562</f>
        <v>0</v>
      </c>
      <c r="O562" s="151">
        <v>2</v>
      </c>
      <c r="AA562" s="129">
        <v>12</v>
      </c>
      <c r="AB562" s="129">
        <v>0</v>
      </c>
      <c r="AC562" s="129">
        <v>28</v>
      </c>
      <c r="AZ562" s="129">
        <v>2</v>
      </c>
      <c r="BA562" s="129">
        <f>IF(AZ562=1,G562,0)</f>
        <v>0</v>
      </c>
      <c r="BB562" s="129">
        <f>IF(AZ562=2,G562,0)</f>
        <v>0</v>
      </c>
      <c r="BC562" s="129">
        <f>IF(AZ562=3,G562,0)</f>
        <v>0</v>
      </c>
      <c r="BD562" s="129">
        <f>IF(AZ562=4,G562,0)</f>
        <v>0</v>
      </c>
      <c r="BE562" s="129">
        <f>IF(AZ562=5,G562,0)</f>
        <v>0</v>
      </c>
      <c r="CZ562" s="129">
        <v>0</v>
      </c>
    </row>
    <row r="563" spans="1:104">
      <c r="A563" s="164"/>
      <c r="B563" s="165" t="s">
        <v>69</v>
      </c>
      <c r="C563" s="166" t="str">
        <f>CONCATENATE(B554," ",C554)</f>
        <v>783 Nátěry</v>
      </c>
      <c r="D563" s="164"/>
      <c r="E563" s="167"/>
      <c r="F563" s="167"/>
      <c r="G563" s="168">
        <f>SUM(G554:G562)</f>
        <v>0</v>
      </c>
      <c r="O563" s="151">
        <v>4</v>
      </c>
      <c r="BA563" s="169">
        <f>SUM(BA554:BA562)</f>
        <v>0</v>
      </c>
      <c r="BB563" s="169">
        <f>SUM(BB554:BB562)</f>
        <v>0</v>
      </c>
      <c r="BC563" s="169">
        <f>SUM(BC554:BC562)</f>
        <v>0</v>
      </c>
      <c r="BD563" s="169">
        <f>SUM(BD554:BD562)</f>
        <v>0</v>
      </c>
      <c r="BE563" s="169">
        <f>SUM(BE554:BE562)</f>
        <v>0</v>
      </c>
    </row>
    <row r="564" spans="1:104">
      <c r="A564" s="144" t="s">
        <v>65</v>
      </c>
      <c r="B564" s="145" t="s">
        <v>901</v>
      </c>
      <c r="C564" s="146" t="s">
        <v>902</v>
      </c>
      <c r="D564" s="147"/>
      <c r="E564" s="148"/>
      <c r="F564" s="148"/>
      <c r="G564" s="149"/>
      <c r="H564" s="150"/>
      <c r="I564" s="150"/>
      <c r="O564" s="151">
        <v>1</v>
      </c>
    </row>
    <row r="565" spans="1:104">
      <c r="A565" s="152">
        <v>281</v>
      </c>
      <c r="B565" s="153" t="s">
        <v>903</v>
      </c>
      <c r="C565" s="154" t="s">
        <v>904</v>
      </c>
      <c r="D565" s="155" t="s">
        <v>121</v>
      </c>
      <c r="E565" s="156">
        <v>59.7</v>
      </c>
      <c r="F565" s="156"/>
      <c r="G565" s="157">
        <f>E565*F565</f>
        <v>0</v>
      </c>
      <c r="O565" s="151">
        <v>2</v>
      </c>
      <c r="AA565" s="129">
        <v>1</v>
      </c>
      <c r="AB565" s="129">
        <v>7</v>
      </c>
      <c r="AC565" s="129">
        <v>7</v>
      </c>
      <c r="AZ565" s="129">
        <v>2</v>
      </c>
      <c r="BA565" s="129">
        <f>IF(AZ565=1,G565,0)</f>
        <v>0</v>
      </c>
      <c r="BB565" s="129">
        <f>IF(AZ565=2,G565,0)</f>
        <v>0</v>
      </c>
      <c r="BC565" s="129">
        <f>IF(AZ565=3,G565,0)</f>
        <v>0</v>
      </c>
      <c r="BD565" s="129">
        <f>IF(AZ565=4,G565,0)</f>
        <v>0</v>
      </c>
      <c r="BE565" s="129">
        <f>IF(AZ565=5,G565,0)</f>
        <v>0</v>
      </c>
      <c r="CZ565" s="129">
        <v>4.2000000000000002E-4</v>
      </c>
    </row>
    <row r="566" spans="1:104">
      <c r="A566" s="158"/>
      <c r="B566" s="159"/>
      <c r="C566" s="201" t="s">
        <v>905</v>
      </c>
      <c r="D566" s="202"/>
      <c r="E566" s="161">
        <v>59.7</v>
      </c>
      <c r="F566" s="162"/>
      <c r="G566" s="163"/>
      <c r="M566" s="160" t="s">
        <v>905</v>
      </c>
      <c r="O566" s="151"/>
    </row>
    <row r="567" spans="1:104" ht="22.5">
      <c r="A567" s="152">
        <v>282</v>
      </c>
      <c r="B567" s="153" t="s">
        <v>906</v>
      </c>
      <c r="C567" s="154" t="s">
        <v>907</v>
      </c>
      <c r="D567" s="155" t="s">
        <v>121</v>
      </c>
      <c r="E567" s="156">
        <v>480</v>
      </c>
      <c r="F567" s="156"/>
      <c r="G567" s="157">
        <f>E567*F567</f>
        <v>0</v>
      </c>
      <c r="O567" s="151">
        <v>2</v>
      </c>
      <c r="AA567" s="129">
        <v>1</v>
      </c>
      <c r="AB567" s="129">
        <v>7</v>
      </c>
      <c r="AC567" s="129">
        <v>7</v>
      </c>
      <c r="AZ567" s="129">
        <v>2</v>
      </c>
      <c r="BA567" s="129">
        <f>IF(AZ567=1,G567,0)</f>
        <v>0</v>
      </c>
      <c r="BB567" s="129">
        <f>IF(AZ567=2,G567,0)</f>
        <v>0</v>
      </c>
      <c r="BC567" s="129">
        <f>IF(AZ567=3,G567,0)</f>
        <v>0</v>
      </c>
      <c r="BD567" s="129">
        <f>IF(AZ567=4,G567,0)</f>
        <v>0</v>
      </c>
      <c r="BE567" s="129">
        <f>IF(AZ567=5,G567,0)</f>
        <v>0</v>
      </c>
      <c r="CZ567" s="129">
        <v>0</v>
      </c>
    </row>
    <row r="568" spans="1:104">
      <c r="A568" s="152">
        <v>283</v>
      </c>
      <c r="B568" s="153" t="s">
        <v>908</v>
      </c>
      <c r="C568" s="154" t="s">
        <v>909</v>
      </c>
      <c r="D568" s="155" t="s">
        <v>121</v>
      </c>
      <c r="E568" s="156">
        <v>474.3</v>
      </c>
      <c r="F568" s="156"/>
      <c r="G568" s="157">
        <f>E568*F568</f>
        <v>0</v>
      </c>
      <c r="O568" s="151">
        <v>2</v>
      </c>
      <c r="AA568" s="129">
        <v>1</v>
      </c>
      <c r="AB568" s="129">
        <v>7</v>
      </c>
      <c r="AC568" s="129">
        <v>7</v>
      </c>
      <c r="AZ568" s="129">
        <v>2</v>
      </c>
      <c r="BA568" s="129">
        <f>IF(AZ568=1,G568,0)</f>
        <v>0</v>
      </c>
      <c r="BB568" s="129">
        <f>IF(AZ568=2,G568,0)</f>
        <v>0</v>
      </c>
      <c r="BC568" s="129">
        <f>IF(AZ568=3,G568,0)</f>
        <v>0</v>
      </c>
      <c r="BD568" s="129">
        <f>IF(AZ568=4,G568,0)</f>
        <v>0</v>
      </c>
      <c r="BE568" s="129">
        <f>IF(AZ568=5,G568,0)</f>
        <v>0</v>
      </c>
      <c r="CZ568" s="129">
        <v>7.2999999999999996E-4</v>
      </c>
    </row>
    <row r="569" spans="1:104">
      <c r="A569" s="158"/>
      <c r="B569" s="159"/>
      <c r="C569" s="201" t="s">
        <v>910</v>
      </c>
      <c r="D569" s="202"/>
      <c r="E569" s="161">
        <v>474.3</v>
      </c>
      <c r="F569" s="162"/>
      <c r="G569" s="163"/>
      <c r="M569" s="160" t="s">
        <v>910</v>
      </c>
      <c r="O569" s="151"/>
    </row>
    <row r="570" spans="1:104" ht="22.5">
      <c r="A570" s="152">
        <v>284</v>
      </c>
      <c r="B570" s="153" t="s">
        <v>911</v>
      </c>
      <c r="C570" s="154" t="s">
        <v>912</v>
      </c>
      <c r="D570" s="155" t="s">
        <v>121</v>
      </c>
      <c r="E570" s="156">
        <v>479.35</v>
      </c>
      <c r="F570" s="156"/>
      <c r="G570" s="157">
        <f>E570*F570</f>
        <v>0</v>
      </c>
      <c r="O570" s="151">
        <v>2</v>
      </c>
      <c r="AA570" s="129">
        <v>1</v>
      </c>
      <c r="AB570" s="129">
        <v>7</v>
      </c>
      <c r="AC570" s="129">
        <v>7</v>
      </c>
      <c r="AZ570" s="129">
        <v>2</v>
      </c>
      <c r="BA570" s="129">
        <f>IF(AZ570=1,G570,0)</f>
        <v>0</v>
      </c>
      <c r="BB570" s="129">
        <f>IF(AZ570=2,G570,0)</f>
        <v>0</v>
      </c>
      <c r="BC570" s="129">
        <f>IF(AZ570=3,G570,0)</f>
        <v>0</v>
      </c>
      <c r="BD570" s="129">
        <f>IF(AZ570=4,G570,0)</f>
        <v>0</v>
      </c>
      <c r="BE570" s="129">
        <f>IF(AZ570=5,G570,0)</f>
        <v>0</v>
      </c>
      <c r="CZ570" s="129">
        <v>1.8000000000000001E-4</v>
      </c>
    </row>
    <row r="571" spans="1:104">
      <c r="A571" s="158"/>
      <c r="B571" s="159"/>
      <c r="C571" s="201" t="s">
        <v>913</v>
      </c>
      <c r="D571" s="202"/>
      <c r="E571" s="161">
        <v>94.77</v>
      </c>
      <c r="F571" s="162"/>
      <c r="G571" s="163"/>
      <c r="M571" s="160" t="s">
        <v>913</v>
      </c>
      <c r="O571" s="151"/>
    </row>
    <row r="572" spans="1:104">
      <c r="A572" s="158"/>
      <c r="B572" s="159"/>
      <c r="C572" s="201" t="s">
        <v>914</v>
      </c>
      <c r="D572" s="202"/>
      <c r="E572" s="161">
        <v>87.35</v>
      </c>
      <c r="F572" s="162"/>
      <c r="G572" s="163"/>
      <c r="M572" s="160" t="s">
        <v>914</v>
      </c>
      <c r="O572" s="151"/>
    </row>
    <row r="573" spans="1:104">
      <c r="A573" s="158"/>
      <c r="B573" s="159"/>
      <c r="C573" s="201" t="s">
        <v>915</v>
      </c>
      <c r="D573" s="202"/>
      <c r="E573" s="161">
        <v>33.36</v>
      </c>
      <c r="F573" s="162"/>
      <c r="G573" s="163"/>
      <c r="M573" s="160" t="s">
        <v>915</v>
      </c>
      <c r="O573" s="151"/>
    </row>
    <row r="574" spans="1:104">
      <c r="A574" s="158"/>
      <c r="B574" s="159"/>
      <c r="C574" s="201" t="s">
        <v>916</v>
      </c>
      <c r="D574" s="202"/>
      <c r="E574" s="161">
        <v>50.08</v>
      </c>
      <c r="F574" s="162"/>
      <c r="G574" s="163"/>
      <c r="M574" s="160" t="s">
        <v>916</v>
      </c>
      <c r="O574" s="151"/>
    </row>
    <row r="575" spans="1:104">
      <c r="A575" s="158"/>
      <c r="B575" s="159"/>
      <c r="C575" s="201" t="s">
        <v>917</v>
      </c>
      <c r="D575" s="202"/>
      <c r="E575" s="161">
        <v>138.75</v>
      </c>
      <c r="F575" s="162"/>
      <c r="G575" s="163"/>
      <c r="M575" s="160" t="s">
        <v>917</v>
      </c>
      <c r="O575" s="151"/>
    </row>
    <row r="576" spans="1:104">
      <c r="A576" s="158"/>
      <c r="B576" s="159"/>
      <c r="C576" s="201" t="s">
        <v>918</v>
      </c>
      <c r="D576" s="202"/>
      <c r="E576" s="161">
        <v>37.04</v>
      </c>
      <c r="F576" s="162"/>
      <c r="G576" s="163"/>
      <c r="M576" s="160" t="s">
        <v>918</v>
      </c>
      <c r="O576" s="151"/>
    </row>
    <row r="577" spans="1:104">
      <c r="A577" s="158"/>
      <c r="B577" s="159"/>
      <c r="C577" s="201" t="s">
        <v>919</v>
      </c>
      <c r="D577" s="202"/>
      <c r="E577" s="161">
        <v>38</v>
      </c>
      <c r="F577" s="162"/>
      <c r="G577" s="163"/>
      <c r="M577" s="160" t="s">
        <v>919</v>
      </c>
      <c r="O577" s="151"/>
    </row>
    <row r="578" spans="1:104">
      <c r="A578" s="152">
        <v>285</v>
      </c>
      <c r="B578" s="153" t="s">
        <v>920</v>
      </c>
      <c r="C578" s="154" t="s">
        <v>921</v>
      </c>
      <c r="D578" s="155" t="s">
        <v>121</v>
      </c>
      <c r="E578" s="156">
        <v>185.72</v>
      </c>
      <c r="F578" s="156"/>
      <c r="G578" s="157">
        <f>E578*F578</f>
        <v>0</v>
      </c>
      <c r="O578" s="151">
        <v>2</v>
      </c>
      <c r="AA578" s="129">
        <v>12</v>
      </c>
      <c r="AB578" s="129">
        <v>0</v>
      </c>
      <c r="AC578" s="129">
        <v>29</v>
      </c>
      <c r="AZ578" s="129">
        <v>2</v>
      </c>
      <c r="BA578" s="129">
        <f>IF(AZ578=1,G578,0)</f>
        <v>0</v>
      </c>
      <c r="BB578" s="129">
        <f>IF(AZ578=2,G578,0)</f>
        <v>0</v>
      </c>
      <c r="BC578" s="129">
        <f>IF(AZ578=3,G578,0)</f>
        <v>0</v>
      </c>
      <c r="BD578" s="129">
        <f>IF(AZ578=4,G578,0)</f>
        <v>0</v>
      </c>
      <c r="BE578" s="129">
        <f>IF(AZ578=5,G578,0)</f>
        <v>0</v>
      </c>
      <c r="CZ578" s="129">
        <v>0</v>
      </c>
    </row>
    <row r="579" spans="1:104">
      <c r="A579" s="158"/>
      <c r="B579" s="159"/>
      <c r="C579" s="201" t="s">
        <v>922</v>
      </c>
      <c r="D579" s="202"/>
      <c r="E579" s="161">
        <v>48.48</v>
      </c>
      <c r="F579" s="162"/>
      <c r="G579" s="163"/>
      <c r="M579" s="160" t="s">
        <v>922</v>
      </c>
      <c r="O579" s="151"/>
    </row>
    <row r="580" spans="1:104">
      <c r="A580" s="158"/>
      <c r="B580" s="159"/>
      <c r="C580" s="201" t="s">
        <v>923</v>
      </c>
      <c r="D580" s="202"/>
      <c r="E580" s="161">
        <v>137.24</v>
      </c>
      <c r="F580" s="162"/>
      <c r="G580" s="163"/>
      <c r="M580" s="160" t="s">
        <v>923</v>
      </c>
      <c r="O580" s="151"/>
    </row>
    <row r="581" spans="1:104">
      <c r="A581" s="164"/>
      <c r="B581" s="165" t="s">
        <v>69</v>
      </c>
      <c r="C581" s="166" t="str">
        <f>CONCATENATE(B564," ",C564)</f>
        <v>784 Malby</v>
      </c>
      <c r="D581" s="164"/>
      <c r="E581" s="167"/>
      <c r="F581" s="167"/>
      <c r="G581" s="168">
        <f>SUM(G564:G580)</f>
        <v>0</v>
      </c>
      <c r="O581" s="151">
        <v>4</v>
      </c>
      <c r="BA581" s="169">
        <f>SUM(BA564:BA580)</f>
        <v>0</v>
      </c>
      <c r="BB581" s="169">
        <f>SUM(BB564:BB580)</f>
        <v>0</v>
      </c>
      <c r="BC581" s="169">
        <f>SUM(BC564:BC580)</f>
        <v>0</v>
      </c>
      <c r="BD581" s="169">
        <f>SUM(BD564:BD580)</f>
        <v>0</v>
      </c>
      <c r="BE581" s="169">
        <f>SUM(BE564:BE580)</f>
        <v>0</v>
      </c>
    </row>
    <row r="582" spans="1:104">
      <c r="A582" s="144" t="s">
        <v>65</v>
      </c>
      <c r="B582" s="145" t="s">
        <v>924</v>
      </c>
      <c r="C582" s="146" t="s">
        <v>925</v>
      </c>
      <c r="D582" s="147"/>
      <c r="E582" s="148"/>
      <c r="F582" s="148"/>
      <c r="G582" s="149"/>
      <c r="H582" s="150"/>
      <c r="I582" s="150"/>
      <c r="O582" s="151">
        <v>1</v>
      </c>
    </row>
    <row r="583" spans="1:104">
      <c r="A583" s="152">
        <v>286</v>
      </c>
      <c r="B583" s="153" t="s">
        <v>926</v>
      </c>
      <c r="C583" s="154" t="s">
        <v>927</v>
      </c>
      <c r="D583" s="155" t="s">
        <v>121</v>
      </c>
      <c r="E583" s="156">
        <v>35.61</v>
      </c>
      <c r="F583" s="156"/>
      <c r="G583" s="157">
        <f>E583*F583</f>
        <v>0</v>
      </c>
      <c r="O583" s="151">
        <v>2</v>
      </c>
      <c r="AA583" s="129">
        <v>12</v>
      </c>
      <c r="AB583" s="129">
        <v>0</v>
      </c>
      <c r="AC583" s="129">
        <v>366</v>
      </c>
      <c r="AZ583" s="129">
        <v>2</v>
      </c>
      <c r="BA583" s="129">
        <f>IF(AZ583=1,G583,0)</f>
        <v>0</v>
      </c>
      <c r="BB583" s="129">
        <f>IF(AZ583=2,G583,0)</f>
        <v>0</v>
      </c>
      <c r="BC583" s="129">
        <f>IF(AZ583=3,G583,0)</f>
        <v>0</v>
      </c>
      <c r="BD583" s="129">
        <f>IF(AZ583=4,G583,0)</f>
        <v>0</v>
      </c>
      <c r="BE583" s="129">
        <f>IF(AZ583=5,G583,0)</f>
        <v>0</v>
      </c>
      <c r="CZ583" s="129">
        <v>0</v>
      </c>
    </row>
    <row r="584" spans="1:104">
      <c r="A584" s="158"/>
      <c r="B584" s="159"/>
      <c r="C584" s="201" t="s">
        <v>928</v>
      </c>
      <c r="D584" s="202"/>
      <c r="E584" s="161">
        <v>35.61</v>
      </c>
      <c r="F584" s="162"/>
      <c r="G584" s="163"/>
      <c r="M584" s="160" t="s">
        <v>928</v>
      </c>
      <c r="O584" s="151"/>
    </row>
    <row r="585" spans="1:104">
      <c r="A585" s="164"/>
      <c r="B585" s="165" t="s">
        <v>69</v>
      </c>
      <c r="C585" s="166" t="str">
        <f>CONCATENATE(B582," ",C582)</f>
        <v>787 Zasklívání</v>
      </c>
      <c r="D585" s="164"/>
      <c r="E585" s="167"/>
      <c r="F585" s="167"/>
      <c r="G585" s="168">
        <f>SUM(G582:G584)</f>
        <v>0</v>
      </c>
      <c r="O585" s="151">
        <v>4</v>
      </c>
      <c r="BA585" s="169">
        <f>SUM(BA582:BA584)</f>
        <v>0</v>
      </c>
      <c r="BB585" s="169">
        <f>SUM(BB582:BB584)</f>
        <v>0</v>
      </c>
      <c r="BC585" s="169">
        <f>SUM(BC582:BC584)</f>
        <v>0</v>
      </c>
      <c r="BD585" s="169">
        <f>SUM(BD582:BD584)</f>
        <v>0</v>
      </c>
      <c r="BE585" s="169">
        <f>SUM(BE582:BE584)</f>
        <v>0</v>
      </c>
    </row>
    <row r="586" spans="1:104">
      <c r="A586" s="144" t="s">
        <v>65</v>
      </c>
      <c r="B586" s="145" t="s">
        <v>929</v>
      </c>
      <c r="C586" s="146" t="s">
        <v>930</v>
      </c>
      <c r="D586" s="147"/>
      <c r="E586" s="148"/>
      <c r="F586" s="148"/>
      <c r="G586" s="149"/>
      <c r="H586" s="150"/>
      <c r="I586" s="150"/>
      <c r="O586" s="151">
        <v>1</v>
      </c>
    </row>
    <row r="587" spans="1:104" ht="22.5">
      <c r="A587" s="152">
        <v>287</v>
      </c>
      <c r="B587" s="153" t="s">
        <v>931</v>
      </c>
      <c r="C587" s="154" t="s">
        <v>932</v>
      </c>
      <c r="D587" s="155" t="s">
        <v>78</v>
      </c>
      <c r="E587" s="156">
        <v>3.6</v>
      </c>
      <c r="F587" s="156"/>
      <c r="G587" s="157">
        <f>E587*F587</f>
        <v>0</v>
      </c>
      <c r="O587" s="151">
        <v>2</v>
      </c>
      <c r="AA587" s="129">
        <v>12</v>
      </c>
      <c r="AB587" s="129">
        <v>0</v>
      </c>
      <c r="AC587" s="129">
        <v>30</v>
      </c>
      <c r="AZ587" s="129">
        <v>2</v>
      </c>
      <c r="BA587" s="129">
        <f>IF(AZ587=1,G587,0)</f>
        <v>0</v>
      </c>
      <c r="BB587" s="129">
        <f>IF(AZ587=2,G587,0)</f>
        <v>0</v>
      </c>
      <c r="BC587" s="129">
        <f>IF(AZ587=3,G587,0)</f>
        <v>0</v>
      </c>
      <c r="BD587" s="129">
        <f>IF(AZ587=4,G587,0)</f>
        <v>0</v>
      </c>
      <c r="BE587" s="129">
        <f>IF(AZ587=5,G587,0)</f>
        <v>0</v>
      </c>
      <c r="CZ587" s="129">
        <v>0</v>
      </c>
    </row>
    <row r="588" spans="1:104">
      <c r="A588" s="158"/>
      <c r="B588" s="159"/>
      <c r="C588" s="201" t="s">
        <v>933</v>
      </c>
      <c r="D588" s="202"/>
      <c r="E588" s="161">
        <v>3.6</v>
      </c>
      <c r="F588" s="162"/>
      <c r="G588" s="163"/>
      <c r="M588" s="160" t="s">
        <v>933</v>
      </c>
      <c r="O588" s="151"/>
    </row>
    <row r="589" spans="1:104">
      <c r="A589" s="164"/>
      <c r="B589" s="165" t="s">
        <v>69</v>
      </c>
      <c r="C589" s="166" t="str">
        <f>CONCATENATE(B586," ",C586)</f>
        <v>799 Ostatní</v>
      </c>
      <c r="D589" s="164"/>
      <c r="E589" s="167"/>
      <c r="F589" s="167"/>
      <c r="G589" s="168">
        <f>SUM(G586:G588)</f>
        <v>0</v>
      </c>
      <c r="O589" s="151">
        <v>4</v>
      </c>
      <c r="BA589" s="169">
        <f>SUM(BA586:BA588)</f>
        <v>0</v>
      </c>
      <c r="BB589" s="169">
        <f>SUM(BB586:BB588)</f>
        <v>0</v>
      </c>
      <c r="BC589" s="169">
        <f>SUM(BC586:BC588)</f>
        <v>0</v>
      </c>
      <c r="BD589" s="169">
        <f>SUM(BD586:BD588)</f>
        <v>0</v>
      </c>
      <c r="BE589" s="169">
        <f>SUM(BE586:BE588)</f>
        <v>0</v>
      </c>
    </row>
    <row r="590" spans="1:104">
      <c r="E590" s="129"/>
    </row>
    <row r="591" spans="1:104">
      <c r="E591" s="129"/>
    </row>
    <row r="592" spans="1:104">
      <c r="E592" s="129"/>
    </row>
    <row r="593" spans="5:5">
      <c r="E593" s="129"/>
    </row>
    <row r="594" spans="5:5">
      <c r="E594" s="129"/>
    </row>
    <row r="595" spans="5:5">
      <c r="E595" s="129"/>
    </row>
    <row r="596" spans="5:5">
      <c r="E596" s="129"/>
    </row>
    <row r="597" spans="5:5">
      <c r="E597" s="129"/>
    </row>
    <row r="598" spans="5:5">
      <c r="E598" s="129"/>
    </row>
    <row r="599" spans="5:5">
      <c r="E599" s="129"/>
    </row>
    <row r="600" spans="5:5">
      <c r="E600" s="129"/>
    </row>
    <row r="601" spans="5:5">
      <c r="E601" s="129"/>
    </row>
    <row r="602" spans="5:5">
      <c r="E602" s="129"/>
    </row>
    <row r="603" spans="5:5">
      <c r="E603" s="129"/>
    </row>
    <row r="604" spans="5:5">
      <c r="E604" s="129"/>
    </row>
    <row r="605" spans="5:5">
      <c r="E605" s="129"/>
    </row>
    <row r="606" spans="5:5">
      <c r="E606" s="129"/>
    </row>
    <row r="607" spans="5:5">
      <c r="E607" s="129"/>
    </row>
    <row r="608" spans="5:5">
      <c r="E608" s="129"/>
    </row>
    <row r="609" spans="1:7">
      <c r="E609" s="129"/>
    </row>
    <row r="610" spans="1:7">
      <c r="E610" s="129"/>
    </row>
    <row r="611" spans="1:7">
      <c r="E611" s="129"/>
    </row>
    <row r="612" spans="1:7">
      <c r="E612" s="129"/>
    </row>
    <row r="613" spans="1:7">
      <c r="A613" s="170"/>
      <c r="B613" s="170"/>
      <c r="C613" s="170"/>
      <c r="D613" s="170"/>
      <c r="E613" s="170"/>
      <c r="F613" s="170"/>
      <c r="G613" s="170"/>
    </row>
    <row r="614" spans="1:7">
      <c r="A614" s="170"/>
      <c r="B614" s="170"/>
      <c r="C614" s="170"/>
      <c r="D614" s="170"/>
      <c r="E614" s="170"/>
      <c r="F614" s="170"/>
      <c r="G614" s="170"/>
    </row>
    <row r="615" spans="1:7">
      <c r="A615" s="170"/>
      <c r="B615" s="170"/>
      <c r="C615" s="170"/>
      <c r="D615" s="170"/>
      <c r="E615" s="170"/>
      <c r="F615" s="170"/>
      <c r="G615" s="170"/>
    </row>
    <row r="616" spans="1:7">
      <c r="A616" s="170"/>
      <c r="B616" s="170"/>
      <c r="C616" s="170"/>
      <c r="D616" s="170"/>
      <c r="E616" s="170"/>
      <c r="F616" s="170"/>
      <c r="G616" s="170"/>
    </row>
    <row r="617" spans="1:7">
      <c r="E617" s="129"/>
    </row>
    <row r="618" spans="1:7">
      <c r="E618" s="129"/>
    </row>
    <row r="619" spans="1:7">
      <c r="E619" s="129"/>
    </row>
    <row r="620" spans="1:7">
      <c r="E620" s="129"/>
    </row>
    <row r="621" spans="1:7">
      <c r="E621" s="129"/>
    </row>
    <row r="622" spans="1:7">
      <c r="E622" s="129"/>
    </row>
    <row r="623" spans="1:7">
      <c r="E623" s="129"/>
    </row>
    <row r="624" spans="1:7">
      <c r="E624" s="129"/>
    </row>
    <row r="625" spans="5:5">
      <c r="E625" s="129"/>
    </row>
    <row r="626" spans="5:5">
      <c r="E626" s="129"/>
    </row>
    <row r="627" spans="5:5">
      <c r="E627" s="129"/>
    </row>
    <row r="628" spans="5:5">
      <c r="E628" s="129"/>
    </row>
    <row r="629" spans="5:5">
      <c r="E629" s="129"/>
    </row>
    <row r="630" spans="5:5">
      <c r="E630" s="129"/>
    </row>
    <row r="631" spans="5:5">
      <c r="E631" s="129"/>
    </row>
    <row r="632" spans="5:5">
      <c r="E632" s="129"/>
    </row>
    <row r="633" spans="5:5">
      <c r="E633" s="129"/>
    </row>
    <row r="634" spans="5:5">
      <c r="E634" s="129"/>
    </row>
    <row r="635" spans="5:5">
      <c r="E635" s="129"/>
    </row>
    <row r="636" spans="5:5">
      <c r="E636" s="129"/>
    </row>
    <row r="637" spans="5:5">
      <c r="E637" s="129"/>
    </row>
    <row r="638" spans="5:5">
      <c r="E638" s="129"/>
    </row>
    <row r="639" spans="5:5">
      <c r="E639" s="129"/>
    </row>
    <row r="640" spans="5:5">
      <c r="E640" s="129"/>
    </row>
    <row r="641" spans="1:7">
      <c r="E641" s="129"/>
    </row>
    <row r="642" spans="1:7">
      <c r="E642" s="129"/>
    </row>
    <row r="643" spans="1:7">
      <c r="E643" s="129"/>
    </row>
    <row r="644" spans="1:7">
      <c r="E644" s="129"/>
    </row>
    <row r="645" spans="1:7">
      <c r="E645" s="129"/>
    </row>
    <row r="646" spans="1:7">
      <c r="E646" s="129"/>
    </row>
    <row r="647" spans="1:7">
      <c r="E647" s="129"/>
    </row>
    <row r="648" spans="1:7">
      <c r="A648" s="171"/>
      <c r="B648" s="171"/>
    </row>
    <row r="649" spans="1:7">
      <c r="A649" s="170"/>
      <c r="B649" s="170"/>
      <c r="C649" s="172"/>
      <c r="D649" s="172"/>
      <c r="E649" s="173"/>
      <c r="F649" s="172"/>
      <c r="G649" s="174"/>
    </row>
    <row r="650" spans="1:7">
      <c r="A650" s="175"/>
      <c r="B650" s="175"/>
      <c r="C650" s="170"/>
      <c r="D650" s="170"/>
      <c r="E650" s="176"/>
      <c r="F650" s="170"/>
      <c r="G650" s="170"/>
    </row>
    <row r="651" spans="1:7">
      <c r="A651" s="170"/>
      <c r="B651" s="170"/>
      <c r="C651" s="170"/>
      <c r="D651" s="170"/>
      <c r="E651" s="176"/>
      <c r="F651" s="170"/>
      <c r="G651" s="170"/>
    </row>
    <row r="652" spans="1:7">
      <c r="A652" s="170"/>
      <c r="B652" s="170"/>
      <c r="C652" s="170"/>
      <c r="D652" s="170"/>
      <c r="E652" s="176"/>
      <c r="F652" s="170"/>
      <c r="G652" s="170"/>
    </row>
    <row r="653" spans="1:7">
      <c r="A653" s="170"/>
      <c r="B653" s="170"/>
      <c r="C653" s="170"/>
      <c r="D653" s="170"/>
      <c r="E653" s="176"/>
      <c r="F653" s="170"/>
      <c r="G653" s="170"/>
    </row>
    <row r="654" spans="1:7">
      <c r="A654" s="170"/>
      <c r="B654" s="170"/>
      <c r="C654" s="170"/>
      <c r="D654" s="170"/>
      <c r="E654" s="176"/>
      <c r="F654" s="170"/>
      <c r="G654" s="170"/>
    </row>
    <row r="655" spans="1:7">
      <c r="A655" s="170"/>
      <c r="B655" s="170"/>
      <c r="C655" s="170"/>
      <c r="D655" s="170"/>
      <c r="E655" s="176"/>
      <c r="F655" s="170"/>
      <c r="G655" s="170"/>
    </row>
    <row r="656" spans="1:7">
      <c r="A656" s="170"/>
      <c r="B656" s="170"/>
      <c r="C656" s="170"/>
      <c r="D656" s="170"/>
      <c r="E656" s="176"/>
      <c r="F656" s="170"/>
      <c r="G656" s="170"/>
    </row>
    <row r="657" spans="1:7">
      <c r="A657" s="170"/>
      <c r="B657" s="170"/>
      <c r="C657" s="170"/>
      <c r="D657" s="170"/>
      <c r="E657" s="176"/>
      <c r="F657" s="170"/>
      <c r="G657" s="170"/>
    </row>
    <row r="658" spans="1:7">
      <c r="A658" s="170"/>
      <c r="B658" s="170"/>
      <c r="C658" s="170"/>
      <c r="D658" s="170"/>
      <c r="E658" s="176"/>
      <c r="F658" s="170"/>
      <c r="G658" s="170"/>
    </row>
    <row r="659" spans="1:7">
      <c r="A659" s="170"/>
      <c r="B659" s="170"/>
      <c r="C659" s="170"/>
      <c r="D659" s="170"/>
      <c r="E659" s="176"/>
      <c r="F659" s="170"/>
      <c r="G659" s="170"/>
    </row>
    <row r="660" spans="1:7">
      <c r="A660" s="170"/>
      <c r="B660" s="170"/>
      <c r="C660" s="170"/>
      <c r="D660" s="170"/>
      <c r="E660" s="176"/>
      <c r="F660" s="170"/>
      <c r="G660" s="170"/>
    </row>
    <row r="661" spans="1:7">
      <c r="A661" s="170"/>
      <c r="B661" s="170"/>
      <c r="C661" s="170"/>
      <c r="D661" s="170"/>
      <c r="E661" s="176"/>
      <c r="F661" s="170"/>
      <c r="G661" s="170"/>
    </row>
    <row r="662" spans="1:7">
      <c r="A662" s="170"/>
      <c r="B662" s="170"/>
      <c r="C662" s="170"/>
      <c r="D662" s="170"/>
      <c r="E662" s="176"/>
      <c r="F662" s="170"/>
      <c r="G662" s="170"/>
    </row>
  </sheetData>
  <mergeCells count="250">
    <mergeCell ref="C15:D15"/>
    <mergeCell ref="C18:D18"/>
    <mergeCell ref="C20:D20"/>
    <mergeCell ref="C22:D22"/>
    <mergeCell ref="C24:D24"/>
    <mergeCell ref="C26:D26"/>
    <mergeCell ref="A1:G1"/>
    <mergeCell ref="A3:B3"/>
    <mergeCell ref="A4:B4"/>
    <mergeCell ref="E4:G4"/>
    <mergeCell ref="C9:D9"/>
    <mergeCell ref="C12:D12"/>
    <mergeCell ref="C13:D13"/>
    <mergeCell ref="C14:D14"/>
    <mergeCell ref="C48:D48"/>
    <mergeCell ref="C49:D49"/>
    <mergeCell ref="C53:D53"/>
    <mergeCell ref="C55:D55"/>
    <mergeCell ref="C57:D57"/>
    <mergeCell ref="C59:D59"/>
    <mergeCell ref="C60:D60"/>
    <mergeCell ref="C62:D62"/>
    <mergeCell ref="C31:D31"/>
    <mergeCell ref="C33:D33"/>
    <mergeCell ref="C35:D35"/>
    <mergeCell ref="C37:D37"/>
    <mergeCell ref="C40:D40"/>
    <mergeCell ref="C42:D42"/>
    <mergeCell ref="C43:D43"/>
    <mergeCell ref="C45:D45"/>
    <mergeCell ref="C77:D77"/>
    <mergeCell ref="C79:D79"/>
    <mergeCell ref="C80:D80"/>
    <mergeCell ref="C81:D81"/>
    <mergeCell ref="C82:D82"/>
    <mergeCell ref="C84:D84"/>
    <mergeCell ref="C64:D64"/>
    <mergeCell ref="C67:D67"/>
    <mergeCell ref="C69:D69"/>
    <mergeCell ref="C71:D71"/>
    <mergeCell ref="C73:D73"/>
    <mergeCell ref="C75:D75"/>
    <mergeCell ref="C99:D99"/>
    <mergeCell ref="C100:D100"/>
    <mergeCell ref="C102:D102"/>
    <mergeCell ref="C106:D106"/>
    <mergeCell ref="C108:D108"/>
    <mergeCell ref="C110:D110"/>
    <mergeCell ref="C112:D112"/>
    <mergeCell ref="C115:D115"/>
    <mergeCell ref="C86:D86"/>
    <mergeCell ref="C88:D88"/>
    <mergeCell ref="C90:D90"/>
    <mergeCell ref="C93:D93"/>
    <mergeCell ref="C95:D95"/>
    <mergeCell ref="C97:D97"/>
    <mergeCell ref="C126:D126"/>
    <mergeCell ref="C128:D128"/>
    <mergeCell ref="C129:D129"/>
    <mergeCell ref="C130:D130"/>
    <mergeCell ref="C132:D132"/>
    <mergeCell ref="C134:D134"/>
    <mergeCell ref="C117:D117"/>
    <mergeCell ref="C118:D118"/>
    <mergeCell ref="C119:D119"/>
    <mergeCell ref="C121:D121"/>
    <mergeCell ref="C122:D122"/>
    <mergeCell ref="C123:D123"/>
    <mergeCell ref="C151:D151"/>
    <mergeCell ref="C153:D153"/>
    <mergeCell ref="C154:D154"/>
    <mergeCell ref="C156:D156"/>
    <mergeCell ref="C158:D158"/>
    <mergeCell ref="C160:D160"/>
    <mergeCell ref="C138:D138"/>
    <mergeCell ref="C140:D140"/>
    <mergeCell ref="C142:D142"/>
    <mergeCell ref="C144:D144"/>
    <mergeCell ref="C145:D145"/>
    <mergeCell ref="C147:D147"/>
    <mergeCell ref="C148:D148"/>
    <mergeCell ref="C149:D149"/>
    <mergeCell ref="C171:D171"/>
    <mergeCell ref="C173:D173"/>
    <mergeCell ref="C174:D174"/>
    <mergeCell ref="C175:D175"/>
    <mergeCell ref="C176:D176"/>
    <mergeCell ref="C178:D178"/>
    <mergeCell ref="C162:D162"/>
    <mergeCell ref="C164:D164"/>
    <mergeCell ref="C166:D166"/>
    <mergeCell ref="C167:D167"/>
    <mergeCell ref="C169:D169"/>
    <mergeCell ref="C170:D170"/>
    <mergeCell ref="C187:D187"/>
    <mergeCell ref="C188:D188"/>
    <mergeCell ref="C190:D190"/>
    <mergeCell ref="C193:D193"/>
    <mergeCell ref="C195:D195"/>
    <mergeCell ref="C196:D196"/>
    <mergeCell ref="C179:D179"/>
    <mergeCell ref="C181:D181"/>
    <mergeCell ref="C182:D182"/>
    <mergeCell ref="C183:D183"/>
    <mergeCell ref="C185:D185"/>
    <mergeCell ref="C186:D186"/>
    <mergeCell ref="C208:D208"/>
    <mergeCell ref="C210:D210"/>
    <mergeCell ref="C212:D212"/>
    <mergeCell ref="C216:D216"/>
    <mergeCell ref="C218:D218"/>
    <mergeCell ref="C220:D220"/>
    <mergeCell ref="C198:D198"/>
    <mergeCell ref="C199:D199"/>
    <mergeCell ref="C200:D200"/>
    <mergeCell ref="C202:D202"/>
    <mergeCell ref="C204:D204"/>
    <mergeCell ref="C206:D206"/>
    <mergeCell ref="C238:D238"/>
    <mergeCell ref="C239:D239"/>
    <mergeCell ref="C243:D243"/>
    <mergeCell ref="C261:D261"/>
    <mergeCell ref="C263:D263"/>
    <mergeCell ref="C265:D265"/>
    <mergeCell ref="C268:D268"/>
    <mergeCell ref="C224:D224"/>
    <mergeCell ref="C225:D225"/>
    <mergeCell ref="C226:D226"/>
    <mergeCell ref="C227:D227"/>
    <mergeCell ref="C232:D232"/>
    <mergeCell ref="C288:D288"/>
    <mergeCell ref="C270:D270"/>
    <mergeCell ref="C274:D274"/>
    <mergeCell ref="C276:D276"/>
    <mergeCell ref="C280:D280"/>
    <mergeCell ref="C282:D282"/>
    <mergeCell ref="C283:D283"/>
    <mergeCell ref="C247:D247"/>
    <mergeCell ref="C249:D249"/>
    <mergeCell ref="C250:D250"/>
    <mergeCell ref="C252:D252"/>
    <mergeCell ref="C253:D253"/>
    <mergeCell ref="C255:D255"/>
    <mergeCell ref="C256:D256"/>
    <mergeCell ref="C258:D258"/>
    <mergeCell ref="C259:D259"/>
    <mergeCell ref="C317:D317"/>
    <mergeCell ref="C319:D319"/>
    <mergeCell ref="C322:D322"/>
    <mergeCell ref="C324:D324"/>
    <mergeCell ref="C328:D328"/>
    <mergeCell ref="C331:D331"/>
    <mergeCell ref="C333:D333"/>
    <mergeCell ref="C301:D301"/>
    <mergeCell ref="C303:D303"/>
    <mergeCell ref="C306:D306"/>
    <mergeCell ref="C310:D310"/>
    <mergeCell ref="C312:D312"/>
    <mergeCell ref="C355:D355"/>
    <mergeCell ref="C357:D357"/>
    <mergeCell ref="C359:D359"/>
    <mergeCell ref="C361:D361"/>
    <mergeCell ref="C363:D363"/>
    <mergeCell ref="C383:D383"/>
    <mergeCell ref="C338:D338"/>
    <mergeCell ref="C339:D339"/>
    <mergeCell ref="C341:D341"/>
    <mergeCell ref="C343:D343"/>
    <mergeCell ref="C345:D345"/>
    <mergeCell ref="C347:D347"/>
    <mergeCell ref="C349:D349"/>
    <mergeCell ref="C352:D352"/>
    <mergeCell ref="C394:D394"/>
    <mergeCell ref="C396:D396"/>
    <mergeCell ref="C398:D398"/>
    <mergeCell ref="C401:D401"/>
    <mergeCell ref="C403:D403"/>
    <mergeCell ref="C406:D406"/>
    <mergeCell ref="C412:D412"/>
    <mergeCell ref="C414:D414"/>
    <mergeCell ref="C368:D368"/>
    <mergeCell ref="C370:D370"/>
    <mergeCell ref="C371:D371"/>
    <mergeCell ref="C373:D373"/>
    <mergeCell ref="C375:D375"/>
    <mergeCell ref="C376:D376"/>
    <mergeCell ref="C378:D378"/>
    <mergeCell ref="C380:D380"/>
    <mergeCell ref="C382:D382"/>
    <mergeCell ref="C452:D452"/>
    <mergeCell ref="C454:D454"/>
    <mergeCell ref="C455:D455"/>
    <mergeCell ref="C458:D458"/>
    <mergeCell ref="C461:D461"/>
    <mergeCell ref="C482:D482"/>
    <mergeCell ref="C433:D433"/>
    <mergeCell ref="C444:D444"/>
    <mergeCell ref="C446:D446"/>
    <mergeCell ref="C447:D447"/>
    <mergeCell ref="C449:D449"/>
    <mergeCell ref="C450:D450"/>
    <mergeCell ref="C499:D499"/>
    <mergeCell ref="C501:D501"/>
    <mergeCell ref="C503:D503"/>
    <mergeCell ref="C505:D505"/>
    <mergeCell ref="C506:D506"/>
    <mergeCell ref="C508:D508"/>
    <mergeCell ref="C484:D484"/>
    <mergeCell ref="C489:D489"/>
    <mergeCell ref="C490:D490"/>
    <mergeCell ref="C491:D491"/>
    <mergeCell ref="C492:D492"/>
    <mergeCell ref="C494:D494"/>
    <mergeCell ref="C495:D495"/>
    <mergeCell ref="C497:D497"/>
    <mergeCell ref="C524:D524"/>
    <mergeCell ref="C526:D526"/>
    <mergeCell ref="C529:D529"/>
    <mergeCell ref="C531:D531"/>
    <mergeCell ref="C510:D510"/>
    <mergeCell ref="C511:D511"/>
    <mergeCell ref="C516:D516"/>
    <mergeCell ref="C517:D517"/>
    <mergeCell ref="C519:D519"/>
    <mergeCell ref="C551:D551"/>
    <mergeCell ref="C556:D556"/>
    <mergeCell ref="C557:D557"/>
    <mergeCell ref="C559:D559"/>
    <mergeCell ref="C561:D561"/>
    <mergeCell ref="C536:D536"/>
    <mergeCell ref="C537:D537"/>
    <mergeCell ref="C538:D538"/>
    <mergeCell ref="C539:D539"/>
    <mergeCell ref="C544:D544"/>
    <mergeCell ref="C546:D546"/>
    <mergeCell ref="C548:D548"/>
    <mergeCell ref="C550:D550"/>
    <mergeCell ref="C588:D588"/>
    <mergeCell ref="C577:D577"/>
    <mergeCell ref="C579:D579"/>
    <mergeCell ref="C580:D580"/>
    <mergeCell ref="C584:D584"/>
    <mergeCell ref="C566:D566"/>
    <mergeCell ref="C569:D569"/>
    <mergeCell ref="C571:D571"/>
    <mergeCell ref="C572:D572"/>
    <mergeCell ref="C573:D573"/>
    <mergeCell ref="C574:D574"/>
    <mergeCell ref="C575:D575"/>
    <mergeCell ref="C576:D57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Ing. Bohumil Beroun</cp:lastModifiedBy>
  <cp:lastPrinted>2019-07-20T14:32:36Z</cp:lastPrinted>
  <dcterms:created xsi:type="dcterms:W3CDTF">2019-07-19T05:05:23Z</dcterms:created>
  <dcterms:modified xsi:type="dcterms:W3CDTF">2019-07-20T14:33:07Z</dcterms:modified>
</cp:coreProperties>
</file>